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040" windowHeight="8010" tabRatio="786" activeTab="0"/>
  </bookViews>
  <sheets>
    <sheet name="入力シート" sheetId="1" r:id="rId1"/>
    <sheet name="賃金" sheetId="2" r:id="rId2"/>
    <sheet name="報償費" sheetId="3" r:id="rId3"/>
    <sheet name="旅費" sheetId="4" r:id="rId4"/>
    <sheet name="需用費" sheetId="5" r:id="rId5"/>
    <sheet name="役務費" sheetId="6" r:id="rId6"/>
    <sheet name="使用料・賃借料" sheetId="7" r:id="rId7"/>
    <sheet name="備品購入費" sheetId="8" r:id="rId8"/>
    <sheet name="負担金" sheetId="9" r:id="rId9"/>
    <sheet name="予備費" sheetId="10" r:id="rId10"/>
    <sheet name="証ひょう台紙" sheetId="11" r:id="rId11"/>
    <sheet name="収支決算書" sheetId="12" r:id="rId12"/>
    <sheet name="需用費 (食糧費)提出不要" sheetId="13" r:id="rId13"/>
    <sheet name="需用費 (その他需要)提出不要" sheetId="14" r:id="rId14"/>
  </sheets>
  <definedNames>
    <definedName name="_xlfn.COUNTIFS" hidden="1">#NAME?</definedName>
    <definedName name="_xlnm.Print_Area" localSheetId="6">'使用料・賃借料'!$A$1:$H$36</definedName>
    <definedName name="_xlnm.Print_Area" localSheetId="4">'需用費'!$A$1:$H$36</definedName>
    <definedName name="_xlnm.Print_Area" localSheetId="13">'需用費 (その他需要)提出不要'!$A$1:$H$36</definedName>
    <definedName name="_xlnm.Print_Area" localSheetId="12">'需用費 (食糧費)提出不要'!$A$1:$H$36</definedName>
    <definedName name="_xlnm.Print_Area" localSheetId="11">'収支決算書'!$A$1:$F$32</definedName>
    <definedName name="_xlnm.Print_Area" localSheetId="10">'証ひょう台紙'!$A$1:$R$48</definedName>
    <definedName name="_xlnm.Print_Area" localSheetId="1">'賃金'!$A$1:$H$36</definedName>
    <definedName name="_xlnm.Print_Area" localSheetId="0">'入力シート'!$M$4:$U$123</definedName>
    <definedName name="_xlnm.Print_Area" localSheetId="7">'備品購入費'!$A$1:$H$36</definedName>
    <definedName name="_xlnm.Print_Area" localSheetId="8">'負担金'!$A$1:$H$36</definedName>
    <definedName name="_xlnm.Print_Area" localSheetId="2">'報償費'!$A$1:$H$36</definedName>
    <definedName name="_xlnm.Print_Area" localSheetId="5">'役務費'!$A$1:$H$36</definedName>
    <definedName name="_xlnm.Print_Area" localSheetId="9">'予備費'!$A$1:$H$36</definedName>
    <definedName name="_xlnm.Print_Area" localSheetId="3">'旅費'!$A$1:$H$36</definedName>
    <definedName name="専門部名">'入力シート'!$AQ$5:$AQ$26</definedName>
  </definedNames>
  <calcPr fullCalcOnLoad="1"/>
</workbook>
</file>

<file path=xl/sharedStrings.xml><?xml version="1.0" encoding="utf-8"?>
<sst xmlns="http://schemas.openxmlformats.org/spreadsheetml/2006/main" count="631" uniqueCount="138">
  <si>
    <t>月</t>
  </si>
  <si>
    <t>日</t>
  </si>
  <si>
    <t>収入額</t>
  </si>
  <si>
    <t>支出額</t>
  </si>
  <si>
    <t>差引残高</t>
  </si>
  <si>
    <t>計</t>
  </si>
  <si>
    <t>大分県高等学校文化連盟</t>
  </si>
  <si>
    <t>月</t>
  </si>
  <si>
    <t>日</t>
  </si>
  <si>
    <t>備考</t>
  </si>
  <si>
    <t>摘　　　　　　　要</t>
  </si>
  <si>
    <t>費目別予算額</t>
  </si>
  <si>
    <t>収入の部</t>
  </si>
  <si>
    <t>費目</t>
  </si>
  <si>
    <t>部費</t>
  </si>
  <si>
    <t>雑収入</t>
  </si>
  <si>
    <t>合計</t>
  </si>
  <si>
    <t>支出の部</t>
  </si>
  <si>
    <t>旅費</t>
  </si>
  <si>
    <t>予備費</t>
  </si>
  <si>
    <t>収支決算</t>
  </si>
  <si>
    <t>収入済額</t>
  </si>
  <si>
    <t>支出済額</t>
  </si>
  <si>
    <t>残額</t>
  </si>
  <si>
    <t>予算額</t>
  </si>
  <si>
    <t>収入済額</t>
  </si>
  <si>
    <t>増減</t>
  </si>
  <si>
    <t>備　　　　　　　考</t>
  </si>
  <si>
    <t>（単位：円）</t>
  </si>
  <si>
    <t>部</t>
  </si>
  <si>
    <t>大分県高文連証ひょう貼付台紙</t>
  </si>
  <si>
    <t>費 目</t>
  </si>
  <si>
    <t>□ 県費補助事業報告用に原本提出済み</t>
  </si>
  <si>
    <t>（注）</t>
  </si>
  <si>
    <t>・県費補助事業報告用に原本を提出した場合は右上の□に「レ」を記入すること。</t>
  </si>
  <si>
    <t>・領収書に記載がない場合は、余白に品名、単価、数量を記入すること。</t>
  </si>
  <si>
    <t>・郵送料には、内容と宛先を記入すること。（例：常任委員会案内、○○高校他○校）</t>
  </si>
  <si>
    <t>専門部</t>
  </si>
  <si>
    <t>県費補助金</t>
  </si>
  <si>
    <t>予算残高</t>
  </si>
  <si>
    <t>報償費</t>
  </si>
  <si>
    <t>需用費</t>
  </si>
  <si>
    <t xml:space="preserve">　 （食　 糧　 費）　 </t>
  </si>
  <si>
    <t>役務費</t>
  </si>
  <si>
    <t>備品購入費</t>
  </si>
  <si>
    <t>負担金補助及交付金</t>
  </si>
  <si>
    <t>　 （その他需用費）</t>
  </si>
  <si>
    <t>備　考</t>
  </si>
  <si>
    <t>使用料及賃借料</t>
  </si>
  <si>
    <t>報償費</t>
  </si>
  <si>
    <t>使用料及び　　　　　賃借料</t>
  </si>
  <si>
    <t>需用費　　　　　　　（食料）</t>
  </si>
  <si>
    <t>整理番号</t>
  </si>
  <si>
    <t>整理　　　　番号</t>
  </si>
  <si>
    <t>摘　　　　　要</t>
  </si>
  <si>
    <t>年度</t>
  </si>
  <si>
    <t>出納簿</t>
  </si>
  <si>
    <t>ＮＯ</t>
  </si>
  <si>
    <t>費目略号</t>
  </si>
  <si>
    <t>費目　　　　略号</t>
  </si>
  <si>
    <t>費目名</t>
  </si>
  <si>
    <t>専門部費目別出納簿</t>
  </si>
  <si>
    <t>専門部名</t>
  </si>
  <si>
    <t>旅　　費</t>
  </si>
  <si>
    <t>として</t>
  </si>
  <si>
    <t>事業名を入力</t>
  </si>
  <si>
    <t>費目番号</t>
  </si>
  <si>
    <t>報償</t>
  </si>
  <si>
    <t>旅</t>
  </si>
  <si>
    <t>需食</t>
  </si>
  <si>
    <t>他需</t>
  </si>
  <si>
    <t>役務</t>
  </si>
  <si>
    <t>使賃</t>
  </si>
  <si>
    <t>費目　　　　番号</t>
  </si>
  <si>
    <t>需用費(食糧費)（その他需要）</t>
  </si>
  <si>
    <t>整理　　　番号</t>
  </si>
  <si>
    <t>当初予算</t>
  </si>
  <si>
    <t>報償費カウント</t>
  </si>
  <si>
    <t>旅費カウント</t>
  </si>
  <si>
    <t>役務費カウント</t>
  </si>
  <si>
    <t>賃借料カウント</t>
  </si>
  <si>
    <t>需用費カウント</t>
  </si>
  <si>
    <t>使用料及び賃借料</t>
  </si>
  <si>
    <t>需用費
（その他需用費）</t>
  </si>
  <si>
    <t>前ページより</t>
  </si>
  <si>
    <t>備品購入費</t>
  </si>
  <si>
    <t>負担金及び交付金</t>
  </si>
  <si>
    <t>備品</t>
  </si>
  <si>
    <t>負担</t>
  </si>
  <si>
    <t>予備</t>
  </si>
  <si>
    <t>備品購入費カウント</t>
  </si>
  <si>
    <t>負担金カウント</t>
  </si>
  <si>
    <t>予備費カウント</t>
  </si>
  <si>
    <t>賃金</t>
  </si>
  <si>
    <t>演劇専門部の契約時間外の役務費はここに計上する。</t>
  </si>
  <si>
    <t>ＮＯ.１</t>
  </si>
  <si>
    <t>ＮＯ.２</t>
  </si>
  <si>
    <t>前ページより</t>
  </si>
  <si>
    <t>賃金カウント</t>
  </si>
  <si>
    <t>賃　　金</t>
  </si>
  <si>
    <t>費目別予算額</t>
  </si>
  <si>
    <t>支出済額</t>
  </si>
  <si>
    <t>需用費(食糧費)</t>
  </si>
  <si>
    <t>需用費カウント（食糧費）</t>
  </si>
  <si>
    <t>需用費カウント（その他需用）</t>
  </si>
  <si>
    <t>提出不要の書類です。</t>
  </si>
  <si>
    <t>需用費（その他需要）</t>
  </si>
  <si>
    <t>本部会計へ戻入</t>
  </si>
  <si>
    <t>専門部部費</t>
  </si>
  <si>
    <t>県費</t>
  </si>
  <si>
    <t>演　劇</t>
  </si>
  <si>
    <t>音　楽</t>
  </si>
  <si>
    <t>美　術</t>
  </si>
  <si>
    <t>書　道</t>
  </si>
  <si>
    <t>写　真</t>
  </si>
  <si>
    <t>文　芸</t>
  </si>
  <si>
    <t>新　聞</t>
  </si>
  <si>
    <t>弁　論</t>
  </si>
  <si>
    <t>科　学</t>
  </si>
  <si>
    <t>家　庭</t>
  </si>
  <si>
    <t>社　会（活動休止）</t>
  </si>
  <si>
    <t>放　送</t>
  </si>
  <si>
    <t>職　業</t>
  </si>
  <si>
    <t>英　語</t>
  </si>
  <si>
    <t>吹奏楽</t>
  </si>
  <si>
    <t>バトン班</t>
  </si>
  <si>
    <t>日本音楽</t>
  </si>
  <si>
    <t>吟詠剣詩舞</t>
  </si>
  <si>
    <t>囲　碁</t>
  </si>
  <si>
    <t>将　棋</t>
  </si>
  <si>
    <t>青少年赤十字</t>
  </si>
  <si>
    <t>補正後予算額</t>
  </si>
  <si>
    <t>利息</t>
  </si>
  <si>
    <t>部専門部会長　氏名　　　　自署　　　　　　　　　　　 ㊞</t>
  </si>
  <si>
    <t>　部専門委員長　氏名　　　　　自署　　　　　　　　　 ㊞</t>
  </si>
  <si>
    <t>令和</t>
  </si>
  <si>
    <t>百一かるた</t>
  </si>
  <si>
    <r>
      <t>←　「自署」・</t>
    </r>
    <r>
      <rPr>
        <sz val="11"/>
        <color indexed="10"/>
        <rFont val="ＤＦ特太ゴシック体"/>
        <family val="3"/>
      </rPr>
      <t>「私印」</t>
    </r>
    <r>
      <rPr>
        <sz val="11"/>
        <color indexed="10"/>
        <rFont val="ＭＳ Ｐ明朝"/>
        <family val="1"/>
      </rPr>
      <t>をお願いします　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</si>
</sst>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;[Red]\-0\ "/>
    <numFmt numFmtId="180" formatCode="0;\-0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color indexed="10"/>
      <name val="ＭＳ Ｐ明朝"/>
      <family val="1"/>
    </font>
    <font>
      <sz val="11"/>
      <color indexed="10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49997663497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 diagonalUp="1">
      <left style="thick"/>
      <right style="thin"/>
      <top style="thick"/>
      <bottom style="thin"/>
      <diagonal style="thin"/>
    </border>
    <border diagonalUp="1">
      <left style="thin"/>
      <right style="thick"/>
      <top style="thick"/>
      <bottom style="thin"/>
      <diagonal style="thin"/>
    </border>
    <border diagonalUp="1">
      <left style="thick"/>
      <right style="thin"/>
      <top style="thin"/>
      <bottom style="thick"/>
      <diagonal style="thin"/>
    </border>
    <border diagonalUp="1">
      <left style="thin"/>
      <right style="thick"/>
      <top style="thin"/>
      <bottom style="thick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indent="1"/>
    </xf>
    <xf numFmtId="176" fontId="2" fillId="0" borderId="23" xfId="0" applyNumberFormat="1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11" fillId="0" borderId="23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distributed" vertical="center" indent="1"/>
    </xf>
    <xf numFmtId="3" fontId="2" fillId="0" borderId="2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77" fontId="2" fillId="0" borderId="23" xfId="0" applyNumberFormat="1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 horizontal="center" vertical="center"/>
      <protection locked="0"/>
    </xf>
    <xf numFmtId="176" fontId="2" fillId="0" borderId="29" xfId="0" applyNumberFormat="1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177" fontId="2" fillId="0" borderId="24" xfId="0" applyNumberFormat="1" applyFont="1" applyBorder="1" applyAlignment="1" applyProtection="1">
      <alignment horizontal="right" vertical="center"/>
      <protection locked="0"/>
    </xf>
    <xf numFmtId="177" fontId="2" fillId="0" borderId="25" xfId="0" applyNumberFormat="1" applyFont="1" applyBorder="1" applyAlignment="1" applyProtection="1">
      <alignment horizontal="right" vertical="center"/>
      <protection locked="0"/>
    </xf>
    <xf numFmtId="177" fontId="2" fillId="0" borderId="26" xfId="0" applyNumberFormat="1" applyFont="1" applyBorder="1" applyAlignment="1" applyProtection="1">
      <alignment horizontal="right" vertical="center"/>
      <protection locked="0"/>
    </xf>
    <xf numFmtId="3" fontId="2" fillId="0" borderId="23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178" fontId="2" fillId="0" borderId="14" xfId="49" applyNumberFormat="1" applyFont="1" applyBorder="1" applyAlignment="1">
      <alignment vertical="center"/>
    </xf>
    <xf numFmtId="178" fontId="2" fillId="0" borderId="17" xfId="49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178" fontId="2" fillId="0" borderId="44" xfId="49" applyNumberFormat="1" applyFont="1" applyBorder="1" applyAlignment="1">
      <alignment vertical="center"/>
    </xf>
    <xf numFmtId="178" fontId="2" fillId="0" borderId="19" xfId="49" applyNumberFormat="1" applyFont="1" applyBorder="1" applyAlignment="1">
      <alignment horizontal="right" vertical="center"/>
    </xf>
    <xf numFmtId="178" fontId="2" fillId="0" borderId="34" xfId="0" applyNumberFormat="1" applyFont="1" applyBorder="1" applyAlignment="1">
      <alignment horizontal="right" vertical="center"/>
    </xf>
    <xf numFmtId="178" fontId="2" fillId="0" borderId="15" xfId="49" applyNumberFormat="1" applyFont="1" applyBorder="1" applyAlignment="1">
      <alignment vertical="center"/>
    </xf>
    <xf numFmtId="178" fontId="2" fillId="0" borderId="20" xfId="49" applyNumberFormat="1" applyFont="1" applyBorder="1" applyAlignment="1">
      <alignment vertical="center"/>
    </xf>
    <xf numFmtId="178" fontId="2" fillId="0" borderId="22" xfId="49" applyNumberFormat="1" applyFont="1" applyBorder="1" applyAlignment="1">
      <alignment horizontal="right" vertical="center"/>
    </xf>
    <xf numFmtId="178" fontId="2" fillId="0" borderId="35" xfId="0" applyNumberFormat="1" applyFont="1" applyBorder="1" applyAlignment="1">
      <alignment horizontal="right" vertical="center"/>
    </xf>
    <xf numFmtId="178" fontId="2" fillId="0" borderId="45" xfId="49" applyNumberFormat="1" applyFont="1" applyBorder="1" applyAlignment="1">
      <alignment vertical="center"/>
    </xf>
    <xf numFmtId="178" fontId="2" fillId="0" borderId="46" xfId="0" applyNumberFormat="1" applyFont="1" applyBorder="1" applyAlignment="1">
      <alignment horizontal="right" vertical="center"/>
    </xf>
    <xf numFmtId="178" fontId="2" fillId="0" borderId="36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 applyProtection="1">
      <alignment horizontal="right" vertical="center"/>
      <protection locked="0"/>
    </xf>
    <xf numFmtId="178" fontId="2" fillId="0" borderId="23" xfId="0" applyNumberFormat="1" applyFont="1" applyBorder="1" applyAlignment="1" applyProtection="1">
      <alignment horizontal="right" vertical="center"/>
      <protection/>
    </xf>
    <xf numFmtId="178" fontId="3" fillId="0" borderId="24" xfId="0" applyNumberFormat="1" applyFont="1" applyBorder="1" applyAlignment="1" applyProtection="1">
      <alignment horizontal="right" vertical="center"/>
      <protection locked="0"/>
    </xf>
    <xf numFmtId="178" fontId="3" fillId="0" borderId="24" xfId="0" applyNumberFormat="1" applyFont="1" applyBorder="1" applyAlignment="1" applyProtection="1">
      <alignment horizontal="right" vertical="center"/>
      <protection/>
    </xf>
    <xf numFmtId="178" fontId="3" fillId="0" borderId="47" xfId="0" applyNumberFormat="1" applyFont="1" applyBorder="1" applyAlignment="1" applyProtection="1">
      <alignment horizontal="right" vertical="center"/>
      <protection/>
    </xf>
    <xf numFmtId="178" fontId="2" fillId="0" borderId="24" xfId="0" applyNumberFormat="1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176" fontId="3" fillId="0" borderId="23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38" fontId="3" fillId="0" borderId="0" xfId="49" applyFont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23" xfId="43" applyFont="1" applyBorder="1" applyAlignment="1" applyProtection="1">
      <alignment horizontal="left" vertical="center" shrinkToFit="1"/>
      <protection locked="0"/>
    </xf>
    <xf numFmtId="0" fontId="58" fillId="0" borderId="0" xfId="0" applyFont="1" applyAlignment="1">
      <alignment vertical="center"/>
    </xf>
    <xf numFmtId="176" fontId="2" fillId="0" borderId="23" xfId="0" applyNumberFormat="1" applyFont="1" applyBorder="1" applyAlignment="1" applyProtection="1">
      <alignment horizontal="right" vertical="center"/>
      <protection/>
    </xf>
    <xf numFmtId="177" fontId="2" fillId="0" borderId="23" xfId="0" applyNumberFormat="1" applyFont="1" applyBorder="1" applyAlignment="1" applyProtection="1">
      <alignment horizontal="right" vertical="center"/>
      <protection/>
    </xf>
    <xf numFmtId="177" fontId="2" fillId="0" borderId="24" xfId="0" applyNumberFormat="1" applyFont="1" applyBorder="1" applyAlignment="1" applyProtection="1">
      <alignment horizontal="right" vertical="center"/>
      <protection/>
    </xf>
    <xf numFmtId="177" fontId="2" fillId="0" borderId="25" xfId="0" applyNumberFormat="1" applyFont="1" applyBorder="1" applyAlignment="1" applyProtection="1">
      <alignment horizontal="right" vertical="center"/>
      <protection/>
    </xf>
    <xf numFmtId="177" fontId="2" fillId="0" borderId="26" xfId="0" applyNumberFormat="1" applyFont="1" applyBorder="1" applyAlignment="1" applyProtection="1">
      <alignment horizontal="right" vertical="center"/>
      <protection/>
    </xf>
    <xf numFmtId="178" fontId="2" fillId="0" borderId="25" xfId="0" applyNumberFormat="1" applyFont="1" applyBorder="1" applyAlignment="1" applyProtection="1">
      <alignment horizontal="right" vertical="center"/>
      <protection/>
    </xf>
    <xf numFmtId="178" fontId="2" fillId="0" borderId="26" xfId="0" applyNumberFormat="1" applyFont="1" applyBorder="1" applyAlignment="1" applyProtection="1">
      <alignment horizontal="right" vertical="center"/>
      <protection/>
    </xf>
    <xf numFmtId="3" fontId="2" fillId="0" borderId="23" xfId="0" applyNumberFormat="1" applyFont="1" applyBorder="1" applyAlignment="1" applyProtection="1">
      <alignment horizontal="right" vertical="center"/>
      <protection/>
    </xf>
    <xf numFmtId="178" fontId="3" fillId="0" borderId="29" xfId="49" applyNumberFormat="1" applyFont="1" applyBorder="1" applyAlignment="1" applyProtection="1">
      <alignment vertical="center"/>
      <protection locked="0"/>
    </xf>
    <xf numFmtId="0" fontId="11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178" fontId="3" fillId="0" borderId="48" xfId="0" applyNumberFormat="1" applyFont="1" applyFill="1" applyBorder="1" applyAlignment="1" applyProtection="1">
      <alignment horizontal="right" vertical="center"/>
      <protection/>
    </xf>
    <xf numFmtId="178" fontId="3" fillId="0" borderId="32" xfId="0" applyNumberFormat="1" applyFont="1" applyFill="1" applyBorder="1" applyAlignment="1" applyProtection="1">
      <alignment horizontal="right" vertical="center"/>
      <protection/>
    </xf>
    <xf numFmtId="178" fontId="3" fillId="0" borderId="5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77" fontId="3" fillId="0" borderId="0" xfId="0" applyNumberFormat="1" applyFont="1" applyBorder="1" applyAlignment="1" applyProtection="1">
      <alignment horizontal="right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177" fontId="3" fillId="0" borderId="23" xfId="0" applyNumberFormat="1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178" fontId="3" fillId="0" borderId="60" xfId="0" applyNumberFormat="1" applyFont="1" applyFill="1" applyBorder="1" applyAlignment="1" applyProtection="1">
      <alignment horizontal="right" vertical="center"/>
      <protection/>
    </xf>
    <xf numFmtId="178" fontId="3" fillId="0" borderId="27" xfId="0" applyNumberFormat="1" applyFont="1" applyFill="1" applyBorder="1" applyAlignment="1" applyProtection="1">
      <alignment horizontal="right" vertical="center"/>
      <protection/>
    </xf>
    <xf numFmtId="178" fontId="3" fillId="0" borderId="61" xfId="0" applyNumberFormat="1" applyFont="1" applyFill="1" applyBorder="1" applyAlignment="1" applyProtection="1">
      <alignment horizontal="right" vertical="center"/>
      <protection/>
    </xf>
    <xf numFmtId="0" fontId="3" fillId="33" borderId="62" xfId="0" applyFont="1" applyFill="1" applyBorder="1" applyAlignment="1" applyProtection="1">
      <alignment horizontal="center" vertical="center"/>
      <protection/>
    </xf>
    <xf numFmtId="178" fontId="3" fillId="33" borderId="49" xfId="0" applyNumberFormat="1" applyFont="1" applyFill="1" applyBorder="1" applyAlignment="1" applyProtection="1">
      <alignment horizontal="right" vertical="center"/>
      <protection locked="0"/>
    </xf>
    <xf numFmtId="178" fontId="3" fillId="33" borderId="43" xfId="0" applyNumberFormat="1" applyFont="1" applyFill="1" applyBorder="1" applyAlignment="1" applyProtection="1">
      <alignment horizontal="right" vertical="center"/>
      <protection locked="0"/>
    </xf>
    <xf numFmtId="178" fontId="3" fillId="33" borderId="55" xfId="0" applyNumberFormat="1" applyFont="1" applyFill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176" fontId="3" fillId="34" borderId="42" xfId="0" applyNumberFormat="1" applyFont="1" applyFill="1" applyBorder="1" applyAlignment="1" applyProtection="1">
      <alignment horizontal="right" vertical="center"/>
      <protection locked="0"/>
    </xf>
    <xf numFmtId="176" fontId="3" fillId="34" borderId="55" xfId="0" applyNumberFormat="1" applyFont="1" applyFill="1" applyBorder="1" applyAlignment="1" applyProtection="1">
      <alignment horizontal="right" vertical="center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left" vertical="center"/>
    </xf>
    <xf numFmtId="176" fontId="3" fillId="0" borderId="67" xfId="0" applyNumberFormat="1" applyFont="1" applyBorder="1" applyAlignment="1" applyProtection="1">
      <alignment horizontal="right" vertical="center"/>
      <protection locked="0"/>
    </xf>
    <xf numFmtId="176" fontId="3" fillId="0" borderId="68" xfId="0" applyNumberFormat="1" applyFont="1" applyBorder="1" applyAlignment="1" applyProtection="1">
      <alignment horizontal="right" vertical="center"/>
      <protection locked="0"/>
    </xf>
    <xf numFmtId="176" fontId="3" fillId="0" borderId="69" xfId="0" applyNumberFormat="1" applyFont="1" applyBorder="1" applyAlignment="1" applyProtection="1">
      <alignment horizontal="right" vertical="center"/>
      <protection locked="0"/>
    </xf>
    <xf numFmtId="176" fontId="3" fillId="0" borderId="7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textRotation="255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textRotation="255" shrinkToFit="1"/>
      <protection/>
    </xf>
    <xf numFmtId="0" fontId="2" fillId="0" borderId="0" xfId="0" applyFont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3" borderId="0" xfId="0" applyFont="1" applyFill="1" applyAlignment="1" applyProtection="1">
      <alignment horizontal="left" vertical="center"/>
      <protection locked="0"/>
    </xf>
    <xf numFmtId="0" fontId="7" fillId="35" borderId="0" xfId="0" applyFont="1" applyFill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Q403"/>
  <sheetViews>
    <sheetView tabSelected="1" zoomScalePageLayoutView="0" workbookViewId="0" topLeftCell="L1">
      <selection activeCell="U2" sqref="U2"/>
    </sheetView>
  </sheetViews>
  <sheetFormatPr defaultColWidth="3.875" defaultRowHeight="21" customHeight="1"/>
  <cols>
    <col min="1" max="11" width="3.875" style="52" hidden="1" customWidth="1"/>
    <col min="12" max="12" width="14.375" style="52" bestFit="1" customWidth="1"/>
    <col min="13" max="14" width="3.875" style="52" customWidth="1"/>
    <col min="15" max="17" width="4.50390625" style="52" customWidth="1"/>
    <col min="18" max="18" width="27.375" style="53" customWidth="1"/>
    <col min="19" max="21" width="9.50390625" style="51" customWidth="1"/>
    <col min="22" max="24" width="3.875" style="52" customWidth="1"/>
    <col min="25" max="25" width="6.50390625" style="52" customWidth="1"/>
    <col min="26" max="26" width="11.375" style="52" customWidth="1"/>
    <col min="27" max="27" width="7.625" style="52" customWidth="1"/>
    <col min="28" max="30" width="11.375" style="52" customWidth="1"/>
    <col min="31" max="42" width="3.875" style="52" customWidth="1"/>
    <col min="43" max="43" width="18.75390625" style="52" customWidth="1"/>
    <col min="44" max="16384" width="3.875" style="52" customWidth="1"/>
  </cols>
  <sheetData>
    <row r="1" spans="1:18" ht="21" customHeight="1">
      <c r="A1" s="188" t="s">
        <v>98</v>
      </c>
      <c r="B1" s="188" t="s">
        <v>77</v>
      </c>
      <c r="C1" s="188" t="s">
        <v>78</v>
      </c>
      <c r="D1" s="188" t="s">
        <v>81</v>
      </c>
      <c r="E1" s="195" t="s">
        <v>103</v>
      </c>
      <c r="F1" s="195" t="s">
        <v>104</v>
      </c>
      <c r="G1" s="188" t="s">
        <v>79</v>
      </c>
      <c r="H1" s="188" t="s">
        <v>80</v>
      </c>
      <c r="I1" s="188" t="s">
        <v>90</v>
      </c>
      <c r="J1" s="188" t="s">
        <v>91</v>
      </c>
      <c r="K1" s="188" t="s">
        <v>92</v>
      </c>
      <c r="L1" s="188" t="s">
        <v>52</v>
      </c>
      <c r="M1" s="192" t="s">
        <v>55</v>
      </c>
      <c r="N1" s="193"/>
      <c r="O1" s="193"/>
      <c r="P1" s="193"/>
      <c r="Q1" s="194"/>
      <c r="R1" s="115">
        <v>6</v>
      </c>
    </row>
    <row r="2" spans="1:18" ht="18.75" customHeight="1">
      <c r="A2" s="188"/>
      <c r="B2" s="188"/>
      <c r="C2" s="188"/>
      <c r="D2" s="188"/>
      <c r="E2" s="195"/>
      <c r="F2" s="195"/>
      <c r="G2" s="188"/>
      <c r="H2" s="188"/>
      <c r="I2" s="188"/>
      <c r="J2" s="188"/>
      <c r="K2" s="188"/>
      <c r="L2" s="188"/>
      <c r="M2" s="189" t="s">
        <v>62</v>
      </c>
      <c r="N2" s="190"/>
      <c r="O2" s="190"/>
      <c r="P2" s="190"/>
      <c r="Q2" s="191"/>
      <c r="R2" s="116"/>
    </row>
    <row r="3" spans="1:12" ht="21" customHeight="1" thickBot="1">
      <c r="A3" s="188"/>
      <c r="B3" s="188"/>
      <c r="C3" s="188"/>
      <c r="D3" s="188"/>
      <c r="E3" s="195"/>
      <c r="F3" s="195"/>
      <c r="G3" s="188"/>
      <c r="H3" s="188"/>
      <c r="I3" s="188"/>
      <c r="J3" s="188"/>
      <c r="K3" s="188"/>
      <c r="L3" s="188"/>
    </row>
    <row r="4" spans="1:43" ht="18.75" customHeight="1" thickBot="1" thickTop="1">
      <c r="A4" s="188"/>
      <c r="B4" s="188"/>
      <c r="C4" s="188"/>
      <c r="D4" s="188"/>
      <c r="E4" s="195"/>
      <c r="F4" s="195"/>
      <c r="G4" s="188"/>
      <c r="H4" s="188"/>
      <c r="I4" s="188"/>
      <c r="J4" s="188"/>
      <c r="K4" s="188"/>
      <c r="L4" s="188"/>
      <c r="M4" s="146" t="s">
        <v>135</v>
      </c>
      <c r="N4" s="146"/>
      <c r="O4" s="59">
        <v>6</v>
      </c>
      <c r="P4" s="146" t="s">
        <v>55</v>
      </c>
      <c r="Q4" s="146"/>
      <c r="R4" s="147" t="s">
        <v>6</v>
      </c>
      <c r="S4" s="114">
        <f>IF($R$2="","",$R$2)</f>
      </c>
      <c r="T4" s="147" t="s">
        <v>37</v>
      </c>
      <c r="U4" s="147" t="s">
        <v>56</v>
      </c>
      <c r="Y4" s="134" t="s">
        <v>66</v>
      </c>
      <c r="Z4" s="135" t="s">
        <v>60</v>
      </c>
      <c r="AA4" s="136" t="s">
        <v>58</v>
      </c>
      <c r="AB4" s="167" t="s">
        <v>100</v>
      </c>
      <c r="AC4" s="163" t="s">
        <v>101</v>
      </c>
      <c r="AD4" s="142" t="s">
        <v>39</v>
      </c>
      <c r="AQ4" s="179" t="s">
        <v>37</v>
      </c>
    </row>
    <row r="5" spans="1:43" ht="18" customHeight="1" thickTop="1">
      <c r="A5" s="188"/>
      <c r="B5" s="188"/>
      <c r="C5" s="188"/>
      <c r="D5" s="188"/>
      <c r="E5" s="195"/>
      <c r="F5" s="195"/>
      <c r="G5" s="188"/>
      <c r="H5" s="188"/>
      <c r="I5" s="188"/>
      <c r="J5" s="188"/>
      <c r="K5" s="188"/>
      <c r="L5" s="188"/>
      <c r="M5" s="148"/>
      <c r="N5" s="148"/>
      <c r="O5" s="148"/>
      <c r="P5" s="148"/>
      <c r="Q5" s="149"/>
      <c r="R5" s="150"/>
      <c r="S5" s="151"/>
      <c r="T5" s="151" t="s">
        <v>57</v>
      </c>
      <c r="U5" s="152">
        <v>1</v>
      </c>
      <c r="Y5" s="78">
        <v>1</v>
      </c>
      <c r="Z5" s="79" t="s">
        <v>93</v>
      </c>
      <c r="AA5" s="80" t="s">
        <v>93</v>
      </c>
      <c r="AB5" s="168"/>
      <c r="AC5" s="164">
        <f>'賃金'!$F$71</f>
        <v>0</v>
      </c>
      <c r="AD5" s="143">
        <f>'賃金'!$G$71</f>
        <v>0</v>
      </c>
      <c r="AE5" s="111"/>
      <c r="AF5" s="111" t="s">
        <v>94</v>
      </c>
      <c r="AQ5" s="180" t="s">
        <v>110</v>
      </c>
    </row>
    <row r="6" spans="1:43" ht="21" customHeight="1">
      <c r="A6" s="188"/>
      <c r="B6" s="188"/>
      <c r="C6" s="188"/>
      <c r="D6" s="188"/>
      <c r="E6" s="195"/>
      <c r="F6" s="195"/>
      <c r="G6" s="188"/>
      <c r="H6" s="188"/>
      <c r="I6" s="188"/>
      <c r="J6" s="188"/>
      <c r="K6" s="188"/>
      <c r="L6" s="188"/>
      <c r="M6" s="153" t="s">
        <v>0</v>
      </c>
      <c r="N6" s="153" t="s">
        <v>1</v>
      </c>
      <c r="O6" s="154" t="s">
        <v>73</v>
      </c>
      <c r="P6" s="154" t="s">
        <v>59</v>
      </c>
      <c r="Q6" s="154" t="s">
        <v>53</v>
      </c>
      <c r="R6" s="155" t="s">
        <v>54</v>
      </c>
      <c r="S6" s="156" t="s">
        <v>2</v>
      </c>
      <c r="T6" s="156" t="s">
        <v>3</v>
      </c>
      <c r="U6" s="156" t="s">
        <v>4</v>
      </c>
      <c r="Y6" s="61">
        <v>2</v>
      </c>
      <c r="Z6" s="108" t="s">
        <v>49</v>
      </c>
      <c r="AA6" s="109" t="s">
        <v>67</v>
      </c>
      <c r="AB6" s="169"/>
      <c r="AC6" s="165">
        <f>'報償費'!$F$71</f>
        <v>0</v>
      </c>
      <c r="AD6" s="144">
        <f>'報償費'!$G$71</f>
        <v>0</v>
      </c>
      <c r="AQ6" s="181" t="s">
        <v>111</v>
      </c>
    </row>
    <row r="7" spans="1:43" ht="21" customHeight="1">
      <c r="A7" s="60">
        <f>COUNTIF(P$7:$P7,$AA$5)</f>
        <v>0</v>
      </c>
      <c r="B7" s="60">
        <f>COUNTIF($P$7:P7,$AA$6)</f>
        <v>0</v>
      </c>
      <c r="C7" s="60">
        <f>COUNTIF($P$7:P7,$AA$7)</f>
        <v>0</v>
      </c>
      <c r="D7" s="60">
        <f>COUNTIF($P$7:P7,$AA$8)+COUNTIF($P$7:P7,$AA$9)</f>
        <v>0</v>
      </c>
      <c r="E7" s="60">
        <f>COUNTIF($P$7:P7,$AA$8)</f>
        <v>0</v>
      </c>
      <c r="F7" s="60">
        <f>COUNTIF($P$7:P7,$AA$9)</f>
        <v>0</v>
      </c>
      <c r="G7" s="60">
        <f>COUNTIF($P$7:P7,$AA$10)</f>
        <v>0</v>
      </c>
      <c r="H7" s="60">
        <f>COUNTIF($P$7:P7,$AA$11)</f>
        <v>0</v>
      </c>
      <c r="I7" s="60">
        <f>COUNTIF($P$7:P7,$AA$12)</f>
        <v>0</v>
      </c>
      <c r="J7" s="60">
        <f>COUNTIF($P$7:P7,$AA$13)</f>
        <v>0</v>
      </c>
      <c r="K7" s="60">
        <f>COUNTIF($P$7:P7,$AA$14)</f>
        <v>0</v>
      </c>
      <c r="L7" s="60">
        <f>Q7</f>
        <v>0</v>
      </c>
      <c r="M7" s="54"/>
      <c r="N7" s="54"/>
      <c r="O7" s="54"/>
      <c r="P7" s="57">
        <f>IF(O7="","",VLOOKUP(O7,$Y$5:$AA$16,3,FALSE))</f>
      </c>
      <c r="Q7" s="54"/>
      <c r="R7" s="71"/>
      <c r="S7" s="101"/>
      <c r="T7" s="101"/>
      <c r="U7" s="102">
        <f>IF(AND(S7="",T7=""),"",S7-T7)</f>
      </c>
      <c r="Y7" s="61">
        <v>3</v>
      </c>
      <c r="Z7" s="62" t="s">
        <v>18</v>
      </c>
      <c r="AA7" s="81" t="s">
        <v>68</v>
      </c>
      <c r="AB7" s="169"/>
      <c r="AC7" s="165">
        <f>'旅費'!$F$71</f>
        <v>0</v>
      </c>
      <c r="AD7" s="144">
        <f>'旅費'!$G$71</f>
        <v>0</v>
      </c>
      <c r="AQ7" s="181" t="s">
        <v>112</v>
      </c>
    </row>
    <row r="8" spans="1:43" ht="21" customHeight="1">
      <c r="A8" s="60">
        <f>COUNTIF(P$7:$P8,$AA$5)</f>
        <v>0</v>
      </c>
      <c r="B8" s="60">
        <f>COUNTIF($P$7:P8,$AA$6)</f>
        <v>0</v>
      </c>
      <c r="C8" s="60">
        <f>COUNTIF($P$7:P8,$AA$7)</f>
        <v>0</v>
      </c>
      <c r="D8" s="60">
        <f>COUNTIF($P$7:P8,$AA$8)+COUNTIF($P$7:P8,$AA$9)</f>
        <v>0</v>
      </c>
      <c r="E8" s="60">
        <f>COUNTIF($P$7:P8,$AA$8)</f>
        <v>0</v>
      </c>
      <c r="F8" s="60">
        <f>COUNTIF($P$7:P8,$AA$9)</f>
        <v>0</v>
      </c>
      <c r="G8" s="60">
        <f>COUNTIF($P$7:P8,$AA$10)</f>
        <v>0</v>
      </c>
      <c r="H8" s="60">
        <f>COUNTIF($P$7:P8,$AA$11)</f>
        <v>0</v>
      </c>
      <c r="I8" s="60">
        <f>COUNTIF($P$7:P8,$AA$12)</f>
        <v>0</v>
      </c>
      <c r="J8" s="60">
        <f>COUNTIF($P$7:P8,$AA$13)</f>
        <v>0</v>
      </c>
      <c r="K8" s="60">
        <f>COUNTIF($P$7:P8,$AA$14)</f>
        <v>0</v>
      </c>
      <c r="L8" s="60">
        <f aca="true" t="shared" si="0" ref="L8:L71">Q8</f>
        <v>0</v>
      </c>
      <c r="M8" s="54"/>
      <c r="N8" s="54"/>
      <c r="O8" s="54"/>
      <c r="P8" s="57">
        <f>IF(O8="","",VLOOKUP(O8,$Y$5:$AA$16,3,FALSE))</f>
      </c>
      <c r="Q8" s="54"/>
      <c r="R8" s="71"/>
      <c r="S8" s="101"/>
      <c r="T8" s="101"/>
      <c r="U8" s="102">
        <f>IF(AND(S8="",T8=""),"",U7+S8-T8)</f>
      </c>
      <c r="Y8" s="61">
        <v>4</v>
      </c>
      <c r="Z8" s="63" t="s">
        <v>51</v>
      </c>
      <c r="AA8" s="82" t="s">
        <v>69</v>
      </c>
      <c r="AB8" s="169"/>
      <c r="AC8" s="165">
        <f>'需用費 (食糧費)提出不要'!$F$71</f>
        <v>0</v>
      </c>
      <c r="AD8" s="144">
        <f>'需用費 (食糧費)提出不要'!$G$71</f>
        <v>0</v>
      </c>
      <c r="AQ8" s="181" t="s">
        <v>113</v>
      </c>
    </row>
    <row r="9" spans="1:43" ht="21" customHeight="1">
      <c r="A9" s="60">
        <f>COUNTIF(P$7:$P9,$AA$5)</f>
        <v>0</v>
      </c>
      <c r="B9" s="60">
        <f>COUNTIF($P$7:P9,$AA$6)</f>
        <v>0</v>
      </c>
      <c r="C9" s="60">
        <f>COUNTIF($P$7:P9,$AA$7)</f>
        <v>0</v>
      </c>
      <c r="D9" s="60">
        <f>COUNTIF($P$7:P9,$AA$8)+COUNTIF($P$7:P9,$AA$9)</f>
        <v>0</v>
      </c>
      <c r="E9" s="60">
        <f>COUNTIF($P$7:P9,$AA$8)</f>
        <v>0</v>
      </c>
      <c r="F9" s="60">
        <f>COUNTIF($P$7:P9,$AA$9)</f>
        <v>0</v>
      </c>
      <c r="G9" s="60">
        <f>COUNTIF($P$7:P9,$AA$10)</f>
        <v>0</v>
      </c>
      <c r="H9" s="60">
        <f>COUNTIF($P$7:P9,$AA$11)</f>
        <v>0</v>
      </c>
      <c r="I9" s="60">
        <f>COUNTIF($P$7:P9,$AA$12)</f>
        <v>0</v>
      </c>
      <c r="J9" s="60">
        <f>COUNTIF($P$7:P9,$AA$13)</f>
        <v>0</v>
      </c>
      <c r="K9" s="60">
        <f>COUNTIF($P$7:P9,$AA$14)</f>
        <v>0</v>
      </c>
      <c r="L9" s="60">
        <f t="shared" si="0"/>
        <v>0</v>
      </c>
      <c r="M9" s="54"/>
      <c r="N9" s="54"/>
      <c r="O9" s="54"/>
      <c r="P9" s="57">
        <f>IF(O9="","",VLOOKUP(O9,$Y$5:$AA$16,3,FALSE))</f>
      </c>
      <c r="Q9" s="54"/>
      <c r="R9" s="123"/>
      <c r="S9" s="101"/>
      <c r="T9" s="101"/>
      <c r="U9" s="102">
        <f aca="true" t="shared" si="1" ref="U9:U41">IF(AND(S9="",T9=""),"",U8+S9-T9)</f>
      </c>
      <c r="Y9" s="61">
        <v>5</v>
      </c>
      <c r="Z9" s="63" t="s">
        <v>83</v>
      </c>
      <c r="AA9" s="82" t="s">
        <v>70</v>
      </c>
      <c r="AB9" s="169"/>
      <c r="AC9" s="165">
        <f>'需用費 (その他需要)提出不要'!$F$71</f>
        <v>0</v>
      </c>
      <c r="AD9" s="144">
        <f>'需用費 (その他需要)提出不要'!$G$71</f>
        <v>0</v>
      </c>
      <c r="AQ9" s="181" t="s">
        <v>114</v>
      </c>
    </row>
    <row r="10" spans="1:43" ht="21" customHeight="1">
      <c r="A10" s="60">
        <f>COUNTIF(P$7:$P10,$AA$5)</f>
        <v>0</v>
      </c>
      <c r="B10" s="60">
        <f>COUNTIF($P$7:P10,$AA$6)</f>
        <v>0</v>
      </c>
      <c r="C10" s="60">
        <f>COUNTIF($P$7:P10,$AA$7)</f>
        <v>0</v>
      </c>
      <c r="D10" s="60">
        <f>COUNTIF($P$7:P10,$AA$8)+COUNTIF($P$7:P10,$AA$9)</f>
        <v>0</v>
      </c>
      <c r="E10" s="60">
        <f>COUNTIF($P$7:P10,$AA$8)</f>
        <v>0</v>
      </c>
      <c r="F10" s="60">
        <f>COUNTIF($P$7:P10,$AA$9)</f>
        <v>0</v>
      </c>
      <c r="G10" s="60">
        <f>COUNTIF($P$7:P10,$AA$10)</f>
        <v>0</v>
      </c>
      <c r="H10" s="60">
        <f>COUNTIF($P$7:P10,$AA$11)</f>
        <v>0</v>
      </c>
      <c r="I10" s="60">
        <f>COUNTIF($P$7:P10,$AA$12)</f>
        <v>0</v>
      </c>
      <c r="J10" s="60">
        <f>COUNTIF($P$7:P10,$AA$13)</f>
        <v>0</v>
      </c>
      <c r="K10" s="60">
        <f>COUNTIF($P$7:P10,$AA$14)</f>
        <v>0</v>
      </c>
      <c r="L10" s="60">
        <f t="shared" si="0"/>
        <v>0</v>
      </c>
      <c r="M10" s="54"/>
      <c r="N10" s="54"/>
      <c r="O10" s="54"/>
      <c r="P10" s="57">
        <f aca="true" t="shared" si="2" ref="P10:P41">IF(O10="","",VLOOKUP(O10,$Y$5:$AA$14,3,FALSE))</f>
      </c>
      <c r="Q10" s="54"/>
      <c r="R10" s="71"/>
      <c r="S10" s="101"/>
      <c r="T10" s="101"/>
      <c r="U10" s="102">
        <f t="shared" si="1"/>
      </c>
      <c r="Y10" s="61">
        <v>6</v>
      </c>
      <c r="Z10" s="62" t="s">
        <v>43</v>
      </c>
      <c r="AA10" s="81" t="s">
        <v>71</v>
      </c>
      <c r="AB10" s="169"/>
      <c r="AC10" s="165">
        <f>'役務費'!$F$71</f>
        <v>0</v>
      </c>
      <c r="AD10" s="144">
        <f>'役務費'!$G$71</f>
        <v>0</v>
      </c>
      <c r="AQ10" s="181" t="s">
        <v>115</v>
      </c>
    </row>
    <row r="11" spans="1:43" ht="21" customHeight="1">
      <c r="A11" s="60">
        <f>COUNTIF(P$7:$P11,$AA$5)</f>
        <v>0</v>
      </c>
      <c r="B11" s="60">
        <f>COUNTIF($P$7:P11,$AA$6)</f>
        <v>0</v>
      </c>
      <c r="C11" s="60">
        <f>COUNTIF($P$7:P11,$AA$7)</f>
        <v>0</v>
      </c>
      <c r="D11" s="60">
        <f>COUNTIF($P$7:P11,$AA$8)+COUNTIF($P$7:P11,$AA$9)</f>
        <v>0</v>
      </c>
      <c r="E11" s="60">
        <f>COUNTIF($P$7:P11,$AA$8)</f>
        <v>0</v>
      </c>
      <c r="F11" s="60">
        <f>COUNTIF($P$7:P11,$AA$9)</f>
        <v>0</v>
      </c>
      <c r="G11" s="60">
        <f>COUNTIF($P$7:P11,$AA$10)</f>
        <v>0</v>
      </c>
      <c r="H11" s="60">
        <f>COUNTIF($P$7:P11,$AA$11)</f>
        <v>0</v>
      </c>
      <c r="I11" s="60">
        <f>COUNTIF($P$7:P11,$AA$12)</f>
        <v>0</v>
      </c>
      <c r="J11" s="60">
        <f>COUNTIF($P$7:P11,$AA$13)</f>
        <v>0</v>
      </c>
      <c r="K11" s="60">
        <f>COUNTIF($P$7:P11,$AA$14)</f>
        <v>0</v>
      </c>
      <c r="L11" s="60">
        <f t="shared" si="0"/>
        <v>0</v>
      </c>
      <c r="M11" s="54"/>
      <c r="N11" s="54"/>
      <c r="O11" s="54"/>
      <c r="P11" s="57">
        <f t="shared" si="2"/>
      </c>
      <c r="Q11" s="54"/>
      <c r="R11" s="71"/>
      <c r="S11" s="101"/>
      <c r="T11" s="101"/>
      <c r="U11" s="102">
        <f t="shared" si="1"/>
      </c>
      <c r="Y11" s="61">
        <v>7</v>
      </c>
      <c r="Z11" s="63" t="s">
        <v>50</v>
      </c>
      <c r="AA11" s="82" t="s">
        <v>72</v>
      </c>
      <c r="AB11" s="169"/>
      <c r="AC11" s="165">
        <f>'使用料・賃借料'!$F$71</f>
        <v>0</v>
      </c>
      <c r="AD11" s="144">
        <f>'使用料・賃借料'!$G$71</f>
        <v>0</v>
      </c>
      <c r="AQ11" s="181" t="s">
        <v>116</v>
      </c>
    </row>
    <row r="12" spans="1:43" ht="21" customHeight="1">
      <c r="A12" s="60">
        <f>COUNTIF(P$7:$P12,$AA$5)</f>
        <v>0</v>
      </c>
      <c r="B12" s="60">
        <f>COUNTIF($P$7:P12,$AA$6)</f>
        <v>0</v>
      </c>
      <c r="C12" s="60">
        <f>COUNTIF($P$7:P12,$AA$7)</f>
        <v>0</v>
      </c>
      <c r="D12" s="60">
        <f>COUNTIF($P$7:P12,$AA$8)+COUNTIF($P$7:P12,$AA$9)</f>
        <v>0</v>
      </c>
      <c r="E12" s="60">
        <f>COUNTIF($P$7:P12,$AA$8)</f>
        <v>0</v>
      </c>
      <c r="F12" s="60">
        <f>COUNTIF($P$7:P12,$AA$9)</f>
        <v>0</v>
      </c>
      <c r="G12" s="60">
        <f>COUNTIF($P$7:P12,$AA$10)</f>
        <v>0</v>
      </c>
      <c r="H12" s="60">
        <f>COUNTIF($P$7:P12,$AA$11)</f>
        <v>0</v>
      </c>
      <c r="I12" s="60">
        <f>COUNTIF($P$7:P12,$AA$12)</f>
        <v>0</v>
      </c>
      <c r="J12" s="60">
        <f>COUNTIF($P$7:P12,$AA$13)</f>
        <v>0</v>
      </c>
      <c r="K12" s="60">
        <f>COUNTIF($P$7:P12,$AA$14)</f>
        <v>0</v>
      </c>
      <c r="L12" s="60">
        <f t="shared" si="0"/>
        <v>0</v>
      </c>
      <c r="M12" s="54"/>
      <c r="N12" s="54"/>
      <c r="O12" s="54"/>
      <c r="P12" s="57">
        <f t="shared" si="2"/>
      </c>
      <c r="Q12" s="54"/>
      <c r="R12" s="71"/>
      <c r="S12" s="101"/>
      <c r="T12" s="101"/>
      <c r="U12" s="102">
        <f t="shared" si="1"/>
      </c>
      <c r="Y12" s="61">
        <v>8</v>
      </c>
      <c r="Z12" s="62" t="s">
        <v>85</v>
      </c>
      <c r="AA12" s="81" t="s">
        <v>87</v>
      </c>
      <c r="AB12" s="169"/>
      <c r="AC12" s="165">
        <f>'備品購入費'!$F$71</f>
        <v>0</v>
      </c>
      <c r="AD12" s="144">
        <f>'備品購入費'!$G$71</f>
        <v>0</v>
      </c>
      <c r="AQ12" s="181" t="s">
        <v>117</v>
      </c>
    </row>
    <row r="13" spans="1:43" ht="21" customHeight="1">
      <c r="A13" s="60">
        <f>COUNTIF(P$7:$P13,$AA$5)</f>
        <v>0</v>
      </c>
      <c r="B13" s="60">
        <f>COUNTIF($P$7:P13,$AA$6)</f>
        <v>0</v>
      </c>
      <c r="C13" s="60">
        <f>COUNTIF($P$7:P13,$AA$7)</f>
        <v>0</v>
      </c>
      <c r="D13" s="60">
        <f>COUNTIF($P$7:P13,$AA$8)+COUNTIF($P$7:P13,$AA$9)</f>
        <v>0</v>
      </c>
      <c r="E13" s="60">
        <f>COUNTIF($P$7:P13,$AA$8)</f>
        <v>0</v>
      </c>
      <c r="F13" s="60">
        <f>COUNTIF($P$7:P13,$AA$9)</f>
        <v>0</v>
      </c>
      <c r="G13" s="60">
        <f>COUNTIF($P$7:P13,$AA$10)</f>
        <v>0</v>
      </c>
      <c r="H13" s="60">
        <f>COUNTIF($P$7:P13,$AA$11)</f>
        <v>0</v>
      </c>
      <c r="I13" s="60">
        <f>COUNTIF($P$7:P13,$AA$12)</f>
        <v>0</v>
      </c>
      <c r="J13" s="60">
        <f>COUNTIF($P$7:P13,$AA$13)</f>
        <v>0</v>
      </c>
      <c r="K13" s="60">
        <f>COUNTIF($P$7:P13,$AA$14)</f>
        <v>0</v>
      </c>
      <c r="L13" s="60">
        <f t="shared" si="0"/>
        <v>0</v>
      </c>
      <c r="M13" s="54"/>
      <c r="N13" s="54"/>
      <c r="O13" s="54"/>
      <c r="P13" s="57">
        <f t="shared" si="2"/>
      </c>
      <c r="Q13" s="54"/>
      <c r="R13" s="71"/>
      <c r="S13" s="101"/>
      <c r="T13" s="101"/>
      <c r="U13" s="102">
        <f t="shared" si="1"/>
      </c>
      <c r="Y13" s="137">
        <v>9</v>
      </c>
      <c r="Z13" s="138" t="s">
        <v>86</v>
      </c>
      <c r="AA13" s="81" t="s">
        <v>88</v>
      </c>
      <c r="AB13" s="169"/>
      <c r="AC13" s="165">
        <f>'負担金'!$F$71</f>
        <v>0</v>
      </c>
      <c r="AD13" s="144">
        <f>'負担金'!$G$71</f>
        <v>0</v>
      </c>
      <c r="AQ13" s="181" t="s">
        <v>118</v>
      </c>
    </row>
    <row r="14" spans="1:43" ht="21" customHeight="1" thickBot="1">
      <c r="A14" s="60">
        <f>COUNTIF(P$7:$P14,$AA$5)</f>
        <v>0</v>
      </c>
      <c r="B14" s="60">
        <f>COUNTIF($P$7:P14,$AA$6)</f>
        <v>0</v>
      </c>
      <c r="C14" s="60">
        <f>COUNTIF($P$7:P14,$AA$7)</f>
        <v>0</v>
      </c>
      <c r="D14" s="60">
        <f>COUNTIF($P$7:P14,$AA$8)+COUNTIF($P$7:P14,$AA$9)</f>
        <v>0</v>
      </c>
      <c r="E14" s="60">
        <f>COUNTIF($P$7:P14,$AA$8)</f>
        <v>0</v>
      </c>
      <c r="F14" s="60">
        <f>COUNTIF($P$7:P14,$AA$9)</f>
        <v>0</v>
      </c>
      <c r="G14" s="60">
        <f>COUNTIF($P$7:P14,$AA$10)</f>
        <v>0</v>
      </c>
      <c r="H14" s="60">
        <f>COUNTIF($P$7:P14,$AA$11)</f>
        <v>0</v>
      </c>
      <c r="I14" s="60">
        <f>COUNTIF($P$7:P14,$AA$12)</f>
        <v>0</v>
      </c>
      <c r="J14" s="60">
        <f>COUNTIF($P$7:P14,$AA$13)</f>
        <v>0</v>
      </c>
      <c r="K14" s="60">
        <f>COUNTIF($P$7:P14,$AA$14)</f>
        <v>0</v>
      </c>
      <c r="L14" s="60">
        <f t="shared" si="0"/>
        <v>0</v>
      </c>
      <c r="M14" s="54"/>
      <c r="N14" s="54"/>
      <c r="O14" s="54"/>
      <c r="P14" s="57">
        <f t="shared" si="2"/>
      </c>
      <c r="Q14" s="54"/>
      <c r="R14" s="71"/>
      <c r="S14" s="101"/>
      <c r="T14" s="101"/>
      <c r="U14" s="102">
        <f t="shared" si="1"/>
      </c>
      <c r="Y14" s="139">
        <v>10</v>
      </c>
      <c r="Z14" s="140" t="s">
        <v>19</v>
      </c>
      <c r="AA14" s="141" t="s">
        <v>89</v>
      </c>
      <c r="AB14" s="170"/>
      <c r="AC14" s="166">
        <f>'予備費'!$F$71</f>
        <v>0</v>
      </c>
      <c r="AD14" s="145">
        <f>'予備費'!$G$71</f>
        <v>0</v>
      </c>
      <c r="AQ14" s="181" t="s">
        <v>119</v>
      </c>
    </row>
    <row r="15" spans="1:43" ht="21" customHeight="1" thickTop="1">
      <c r="A15" s="60">
        <f>COUNTIF(P$7:$P15,$AA$5)</f>
        <v>0</v>
      </c>
      <c r="B15" s="60">
        <f>COUNTIF($P$7:P15,$AA$6)</f>
        <v>0</v>
      </c>
      <c r="C15" s="60">
        <f>COUNTIF($P$7:P15,$AA$7)</f>
        <v>0</v>
      </c>
      <c r="D15" s="60">
        <f>COUNTIF($P$7:P15,$AA$8)+COUNTIF($P$7:P15,$AA$9)</f>
        <v>0</v>
      </c>
      <c r="E15" s="60">
        <f>COUNTIF($P$7:P15,$AA$8)</f>
        <v>0</v>
      </c>
      <c r="F15" s="60">
        <f>COUNTIF($P$7:P15,$AA$9)</f>
        <v>0</v>
      </c>
      <c r="G15" s="60">
        <f>COUNTIF($P$7:P15,$AA$10)</f>
        <v>0</v>
      </c>
      <c r="H15" s="60">
        <f>COUNTIF($P$7:P15,$AA$11)</f>
        <v>0</v>
      </c>
      <c r="I15" s="60">
        <f>COUNTIF($P$7:P15,$AA$12)</f>
        <v>0</v>
      </c>
      <c r="J15" s="60">
        <f>COUNTIF($P$7:P15,$AA$13)</f>
        <v>0</v>
      </c>
      <c r="K15" s="60">
        <f>COUNTIF($P$7:P15,$AA$14)</f>
        <v>0</v>
      </c>
      <c r="L15" s="60">
        <f t="shared" si="0"/>
        <v>0</v>
      </c>
      <c r="M15" s="54"/>
      <c r="N15" s="54"/>
      <c r="O15" s="54"/>
      <c r="P15" s="57">
        <f t="shared" si="2"/>
      </c>
      <c r="Q15" s="54"/>
      <c r="R15" s="71"/>
      <c r="S15" s="101"/>
      <c r="T15" s="101"/>
      <c r="U15" s="102">
        <f t="shared" si="1"/>
      </c>
      <c r="Y15" s="171">
        <v>11</v>
      </c>
      <c r="Z15" s="173" t="s">
        <v>108</v>
      </c>
      <c r="AA15" s="175" t="s">
        <v>14</v>
      </c>
      <c r="AB15" s="177">
        <f>SUM(AB5:AB14)</f>
        <v>0</v>
      </c>
      <c r="AC15" s="183"/>
      <c r="AD15" s="184"/>
      <c r="AQ15" s="181" t="s">
        <v>120</v>
      </c>
    </row>
    <row r="16" spans="1:43" ht="21" customHeight="1" thickBot="1">
      <c r="A16" s="60">
        <f>COUNTIF(P$7:$P16,$AA$5)</f>
        <v>0</v>
      </c>
      <c r="B16" s="60">
        <f>COUNTIF($P$7:P16,$AA$6)</f>
        <v>0</v>
      </c>
      <c r="C16" s="60">
        <f>COUNTIF($P$7:P16,$AA$7)</f>
        <v>0</v>
      </c>
      <c r="D16" s="60">
        <f>COUNTIF($P$7:P16,$AA$8)+COUNTIF($P$7:P16,$AA$9)</f>
        <v>0</v>
      </c>
      <c r="E16" s="60">
        <f>COUNTIF($P$7:P16,$AA$8)</f>
        <v>0</v>
      </c>
      <c r="F16" s="60">
        <f>COUNTIF($P$7:P16,$AA$9)</f>
        <v>0</v>
      </c>
      <c r="G16" s="60">
        <f>COUNTIF($P$7:P16,$AA$10)</f>
        <v>0</v>
      </c>
      <c r="H16" s="60">
        <f>COUNTIF($P$7:P16,$AA$11)</f>
        <v>0</v>
      </c>
      <c r="I16" s="60">
        <f>COUNTIF($P$7:P16,$AA$12)</f>
        <v>0</v>
      </c>
      <c r="J16" s="60">
        <f>COUNTIF($P$7:P16,$AA$13)</f>
        <v>0</v>
      </c>
      <c r="K16" s="60">
        <f>COUNTIF($P$7:P16,$AA$14)</f>
        <v>0</v>
      </c>
      <c r="L16" s="60">
        <f t="shared" si="0"/>
        <v>0</v>
      </c>
      <c r="M16" s="54"/>
      <c r="N16" s="54"/>
      <c r="O16" s="54"/>
      <c r="P16" s="57">
        <f t="shared" si="2"/>
      </c>
      <c r="Q16" s="54"/>
      <c r="R16" s="71"/>
      <c r="S16" s="101"/>
      <c r="T16" s="101"/>
      <c r="U16" s="102">
        <f t="shared" si="1"/>
      </c>
      <c r="Y16" s="172">
        <v>12</v>
      </c>
      <c r="Z16" s="174" t="s">
        <v>38</v>
      </c>
      <c r="AA16" s="176" t="s">
        <v>109</v>
      </c>
      <c r="AB16" s="178"/>
      <c r="AC16" s="185"/>
      <c r="AD16" s="186"/>
      <c r="AQ16" s="181" t="s">
        <v>121</v>
      </c>
    </row>
    <row r="17" spans="1:43" ht="21" customHeight="1" thickTop="1">
      <c r="A17" s="60">
        <f>COUNTIF(P$7:$P17,$AA$5)</f>
        <v>0</v>
      </c>
      <c r="B17" s="60">
        <f>COUNTIF($P$7:P17,$AA$6)</f>
        <v>0</v>
      </c>
      <c r="C17" s="60">
        <f>COUNTIF($P$7:P17,$AA$7)</f>
        <v>0</v>
      </c>
      <c r="D17" s="60">
        <f>COUNTIF($P$7:P17,$AA$8)+COUNTIF($P$7:P17,$AA$9)</f>
        <v>0</v>
      </c>
      <c r="E17" s="60">
        <f>COUNTIF($P$7:P17,$AA$8)</f>
        <v>0</v>
      </c>
      <c r="F17" s="60">
        <f>COUNTIF($P$7:P17,$AA$9)</f>
        <v>0</v>
      </c>
      <c r="G17" s="60">
        <f>COUNTIF($P$7:P17,$AA$10)</f>
        <v>0</v>
      </c>
      <c r="H17" s="60">
        <f>COUNTIF($P$7:P17,$AA$11)</f>
        <v>0</v>
      </c>
      <c r="I17" s="60">
        <f>COUNTIF($P$7:P17,$AA$12)</f>
        <v>0</v>
      </c>
      <c r="J17" s="60">
        <f>COUNTIF($P$7:P17,$AA$13)</f>
        <v>0</v>
      </c>
      <c r="K17" s="60">
        <f>COUNTIF($P$7:P17,$AA$14)</f>
        <v>0</v>
      </c>
      <c r="L17" s="60">
        <f t="shared" si="0"/>
        <v>0</v>
      </c>
      <c r="M17" s="54"/>
      <c r="N17" s="54"/>
      <c r="O17" s="54"/>
      <c r="P17" s="57">
        <f t="shared" si="2"/>
      </c>
      <c r="Q17" s="54"/>
      <c r="R17" s="71"/>
      <c r="S17" s="101"/>
      <c r="T17" s="101"/>
      <c r="U17" s="102">
        <f t="shared" si="1"/>
      </c>
      <c r="AQ17" s="181" t="s">
        <v>122</v>
      </c>
    </row>
    <row r="18" spans="1:43" ht="21" customHeight="1">
      <c r="A18" s="60">
        <f>COUNTIF(P$7:$P18,$AA$5)</f>
        <v>0</v>
      </c>
      <c r="B18" s="60">
        <f>COUNTIF($P$7:P18,$AA$6)</f>
        <v>0</v>
      </c>
      <c r="C18" s="60">
        <f>COUNTIF($P$7:P18,$AA$7)</f>
        <v>0</v>
      </c>
      <c r="D18" s="60">
        <f>COUNTIF($P$7:P18,$AA$8)+COUNTIF($P$7:P18,$AA$9)</f>
        <v>0</v>
      </c>
      <c r="E18" s="60">
        <f>COUNTIF($P$7:P18,$AA$8)</f>
        <v>0</v>
      </c>
      <c r="F18" s="60">
        <f>COUNTIF($P$7:P18,$AA$9)</f>
        <v>0</v>
      </c>
      <c r="G18" s="60">
        <f>COUNTIF($P$7:P18,$AA$10)</f>
        <v>0</v>
      </c>
      <c r="H18" s="60">
        <f>COUNTIF($P$7:P18,$AA$11)</f>
        <v>0</v>
      </c>
      <c r="I18" s="60">
        <f>COUNTIF($P$7:P18,$AA$12)</f>
        <v>0</v>
      </c>
      <c r="J18" s="60">
        <f>COUNTIF($P$7:P18,$AA$13)</f>
        <v>0</v>
      </c>
      <c r="K18" s="60">
        <f>COUNTIF($P$7:P18,$AA$14)</f>
        <v>0</v>
      </c>
      <c r="L18" s="60">
        <f t="shared" si="0"/>
        <v>0</v>
      </c>
      <c r="M18" s="54"/>
      <c r="N18" s="54"/>
      <c r="O18" s="54"/>
      <c r="P18" s="57">
        <f t="shared" si="2"/>
      </c>
      <c r="Q18" s="54"/>
      <c r="R18" s="71"/>
      <c r="S18" s="101"/>
      <c r="T18" s="101"/>
      <c r="U18" s="102">
        <f t="shared" si="1"/>
      </c>
      <c r="W18" s="119"/>
      <c r="X18" s="119"/>
      <c r="Y18" s="119"/>
      <c r="Z18" s="117"/>
      <c r="AQ18" s="181" t="s">
        <v>123</v>
      </c>
    </row>
    <row r="19" spans="1:43" ht="21" customHeight="1">
      <c r="A19" s="60">
        <f>COUNTIF(P$7:$P19,$AA$5)</f>
        <v>0</v>
      </c>
      <c r="B19" s="60">
        <f>COUNTIF($P$7:P19,$AA$6)</f>
        <v>0</v>
      </c>
      <c r="C19" s="60">
        <f>COUNTIF($P$7:P19,$AA$7)</f>
        <v>0</v>
      </c>
      <c r="D19" s="60">
        <f>COUNTIF($P$7:P19,$AA$8)+COUNTIF($P$7:P19,$AA$9)</f>
        <v>0</v>
      </c>
      <c r="E19" s="60">
        <f>COUNTIF($P$7:P19,$AA$8)</f>
        <v>0</v>
      </c>
      <c r="F19" s="60">
        <f>COUNTIF($P$7:P19,$AA$9)</f>
        <v>0</v>
      </c>
      <c r="G19" s="60">
        <f>COUNTIF($P$7:P19,$AA$10)</f>
        <v>0</v>
      </c>
      <c r="H19" s="60">
        <f>COUNTIF($P$7:P19,$AA$11)</f>
        <v>0</v>
      </c>
      <c r="I19" s="60">
        <f>COUNTIF($P$7:P19,$AA$12)</f>
        <v>0</v>
      </c>
      <c r="J19" s="60">
        <f>COUNTIF($P$7:P19,$AA$13)</f>
        <v>0</v>
      </c>
      <c r="K19" s="60">
        <f>COUNTIF($P$7:P19,$AA$14)</f>
        <v>0</v>
      </c>
      <c r="L19" s="60">
        <f t="shared" si="0"/>
        <v>0</v>
      </c>
      <c r="M19" s="54"/>
      <c r="N19" s="54"/>
      <c r="O19" s="54"/>
      <c r="P19" s="57">
        <f t="shared" si="2"/>
      </c>
      <c r="Q19" s="54"/>
      <c r="R19" s="71"/>
      <c r="S19" s="101"/>
      <c r="T19" s="101"/>
      <c r="U19" s="102">
        <f t="shared" si="1"/>
      </c>
      <c r="W19" s="119"/>
      <c r="X19" s="119"/>
      <c r="Y19" s="119"/>
      <c r="Z19" s="117"/>
      <c r="AB19" s="111"/>
      <c r="AQ19" s="181" t="s">
        <v>124</v>
      </c>
    </row>
    <row r="20" spans="1:43" ht="21" customHeight="1">
      <c r="A20" s="60">
        <f>COUNTIF(P$7:$P20,$AA$5)</f>
        <v>0</v>
      </c>
      <c r="B20" s="60">
        <f>COUNTIF($P$7:P20,$AA$6)</f>
        <v>0</v>
      </c>
      <c r="C20" s="60">
        <f>COUNTIF($P$7:P20,$AA$7)</f>
        <v>0</v>
      </c>
      <c r="D20" s="60">
        <f>COUNTIF($P$7:P20,$AA$8)+COUNTIF($P$7:P20,$AA$9)</f>
        <v>0</v>
      </c>
      <c r="E20" s="60">
        <f>COUNTIF($P$7:P20,$AA$8)</f>
        <v>0</v>
      </c>
      <c r="F20" s="60">
        <f>COUNTIF($P$7:P20,$AA$9)</f>
        <v>0</v>
      </c>
      <c r="G20" s="60">
        <f>COUNTIF($P$7:P20,$AA$10)</f>
        <v>0</v>
      </c>
      <c r="H20" s="60">
        <f>COUNTIF($P$7:P20,$AA$11)</f>
        <v>0</v>
      </c>
      <c r="I20" s="60">
        <f>COUNTIF($P$7:P20,$AA$12)</f>
        <v>0</v>
      </c>
      <c r="J20" s="60">
        <f>COUNTIF($P$7:P20,$AA$13)</f>
        <v>0</v>
      </c>
      <c r="K20" s="60">
        <f>COUNTIF($P$7:P20,$AA$14)</f>
        <v>0</v>
      </c>
      <c r="L20" s="60">
        <f t="shared" si="0"/>
        <v>0</v>
      </c>
      <c r="M20" s="54"/>
      <c r="N20" s="54"/>
      <c r="O20" s="54"/>
      <c r="P20" s="57">
        <f t="shared" si="2"/>
      </c>
      <c r="Q20" s="54"/>
      <c r="R20" s="71"/>
      <c r="S20" s="101"/>
      <c r="T20" s="101"/>
      <c r="U20" s="102">
        <f t="shared" si="1"/>
      </c>
      <c r="W20" s="119"/>
      <c r="X20" s="119"/>
      <c r="Y20" s="119"/>
      <c r="Z20" s="118"/>
      <c r="AQ20" s="181" t="s">
        <v>125</v>
      </c>
    </row>
    <row r="21" spans="1:43" ht="21" customHeight="1">
      <c r="A21" s="60">
        <f>COUNTIF(P$7:$P21,$AA$5)</f>
        <v>0</v>
      </c>
      <c r="B21" s="60">
        <f>COUNTIF($P$7:P21,$AA$6)</f>
        <v>0</v>
      </c>
      <c r="C21" s="60">
        <f>COUNTIF($P$7:P21,$AA$7)</f>
        <v>0</v>
      </c>
      <c r="D21" s="60">
        <f>COUNTIF($P$7:P21,$AA$8)+COUNTIF($P$7:P21,$AA$9)</f>
        <v>0</v>
      </c>
      <c r="E21" s="60">
        <f>COUNTIF($P$7:P21,$AA$8)</f>
        <v>0</v>
      </c>
      <c r="F21" s="60">
        <f>COUNTIF($P$7:P21,$AA$9)</f>
        <v>0</v>
      </c>
      <c r="G21" s="60">
        <f>COUNTIF($P$7:P21,$AA$10)</f>
        <v>0</v>
      </c>
      <c r="H21" s="60">
        <f>COUNTIF($P$7:P21,$AA$11)</f>
        <v>0</v>
      </c>
      <c r="I21" s="60">
        <f>COUNTIF($P$7:P21,$AA$12)</f>
        <v>0</v>
      </c>
      <c r="J21" s="60">
        <f>COUNTIF($P$7:P21,$AA$13)</f>
        <v>0</v>
      </c>
      <c r="K21" s="60">
        <f>COUNTIF($P$7:P21,$AA$14)</f>
        <v>0</v>
      </c>
      <c r="L21" s="60">
        <f t="shared" si="0"/>
        <v>0</v>
      </c>
      <c r="M21" s="54"/>
      <c r="N21" s="54"/>
      <c r="O21" s="54"/>
      <c r="P21" s="57">
        <f t="shared" si="2"/>
      </c>
      <c r="Q21" s="54"/>
      <c r="R21" s="71"/>
      <c r="S21" s="101"/>
      <c r="T21" s="101"/>
      <c r="U21" s="102">
        <f t="shared" si="1"/>
      </c>
      <c r="W21" s="119"/>
      <c r="X21" s="119"/>
      <c r="Y21" s="119"/>
      <c r="Z21" s="118"/>
      <c r="AQ21" s="181" t="s">
        <v>126</v>
      </c>
    </row>
    <row r="22" spans="1:43" ht="21" customHeight="1">
      <c r="A22" s="60">
        <f>COUNTIF(P$7:$P22,$AA$5)</f>
        <v>0</v>
      </c>
      <c r="B22" s="60">
        <f>COUNTIF($P$7:P22,$AA$6)</f>
        <v>0</v>
      </c>
      <c r="C22" s="60">
        <f>COUNTIF($P$7:P22,$AA$7)</f>
        <v>0</v>
      </c>
      <c r="D22" s="60">
        <f>COUNTIF($P$7:P22,$AA$8)+COUNTIF($P$7:P22,$AA$9)</f>
        <v>0</v>
      </c>
      <c r="E22" s="60">
        <f>COUNTIF($P$7:P22,$AA$8)</f>
        <v>0</v>
      </c>
      <c r="F22" s="60">
        <f>COUNTIF($P$7:P22,$AA$9)</f>
        <v>0</v>
      </c>
      <c r="G22" s="60">
        <f>COUNTIF($P$7:P22,$AA$10)</f>
        <v>0</v>
      </c>
      <c r="H22" s="60">
        <f>COUNTIF($P$7:P22,$AA$11)</f>
        <v>0</v>
      </c>
      <c r="I22" s="60">
        <f>COUNTIF($P$7:P22,$AA$12)</f>
        <v>0</v>
      </c>
      <c r="J22" s="60">
        <f>COUNTIF($P$7:P22,$AA$13)</f>
        <v>0</v>
      </c>
      <c r="K22" s="60">
        <f>COUNTIF($P$7:P22,$AA$14)</f>
        <v>0</v>
      </c>
      <c r="L22" s="60">
        <f t="shared" si="0"/>
        <v>0</v>
      </c>
      <c r="M22" s="54"/>
      <c r="N22" s="54"/>
      <c r="O22" s="54"/>
      <c r="P22" s="57">
        <f t="shared" si="2"/>
      </c>
      <c r="Q22" s="54"/>
      <c r="R22" s="71"/>
      <c r="S22" s="101"/>
      <c r="T22" s="101"/>
      <c r="U22" s="102">
        <f t="shared" si="1"/>
      </c>
      <c r="W22" s="120"/>
      <c r="X22" s="120"/>
      <c r="Y22" s="120"/>
      <c r="Z22" s="121"/>
      <c r="AQ22" s="181" t="s">
        <v>127</v>
      </c>
    </row>
    <row r="23" spans="1:43" ht="21" customHeight="1">
      <c r="A23" s="60">
        <f>COUNTIF(P$7:$P23,$AA$5)</f>
        <v>0</v>
      </c>
      <c r="B23" s="60">
        <f>COUNTIF($P$7:P23,$AA$6)</f>
        <v>0</v>
      </c>
      <c r="C23" s="60">
        <f>COUNTIF($P$7:P23,$AA$7)</f>
        <v>0</v>
      </c>
      <c r="D23" s="60">
        <f>COUNTIF($P$7:P23,$AA$8)+COUNTIF($P$7:P23,$AA$9)</f>
        <v>0</v>
      </c>
      <c r="E23" s="60">
        <f>COUNTIF($P$7:P23,$AA$8)</f>
        <v>0</v>
      </c>
      <c r="F23" s="60">
        <f>COUNTIF($P$7:P23,$AA$9)</f>
        <v>0</v>
      </c>
      <c r="G23" s="60">
        <f>COUNTIF($P$7:P23,$AA$10)</f>
        <v>0</v>
      </c>
      <c r="H23" s="60">
        <f>COUNTIF($P$7:P23,$AA$11)</f>
        <v>0</v>
      </c>
      <c r="I23" s="60">
        <f>COUNTIF($P$7:P23,$AA$12)</f>
        <v>0</v>
      </c>
      <c r="J23" s="60">
        <f>COUNTIF($P$7:P23,$AA$13)</f>
        <v>0</v>
      </c>
      <c r="K23" s="60">
        <f>COUNTIF($P$7:P23,$AA$14)</f>
        <v>0</v>
      </c>
      <c r="L23" s="60">
        <f t="shared" si="0"/>
        <v>0</v>
      </c>
      <c r="M23" s="54"/>
      <c r="N23" s="54"/>
      <c r="O23" s="54"/>
      <c r="P23" s="57">
        <f t="shared" si="2"/>
      </c>
      <c r="Q23" s="54"/>
      <c r="R23" s="71"/>
      <c r="S23" s="101"/>
      <c r="T23" s="101"/>
      <c r="U23" s="102">
        <f t="shared" si="1"/>
      </c>
      <c r="W23" s="120"/>
      <c r="X23" s="120"/>
      <c r="Y23" s="120"/>
      <c r="Z23" s="121"/>
      <c r="AQ23" s="181" t="s">
        <v>128</v>
      </c>
    </row>
    <row r="24" spans="1:43" ht="21" customHeight="1">
      <c r="A24" s="60">
        <f>COUNTIF(P$7:$P24,$AA$5)</f>
        <v>0</v>
      </c>
      <c r="B24" s="60">
        <f>COUNTIF($P$7:P24,$AA$6)</f>
        <v>0</v>
      </c>
      <c r="C24" s="60">
        <f>COUNTIF($P$7:P24,$AA$7)</f>
        <v>0</v>
      </c>
      <c r="D24" s="60">
        <f>COUNTIF($P$7:P24,$AA$8)+COUNTIF($P$7:P24,$AA$9)</f>
        <v>0</v>
      </c>
      <c r="E24" s="60">
        <f>COUNTIF($P$7:P24,$AA$8)</f>
        <v>0</v>
      </c>
      <c r="F24" s="60">
        <f>COUNTIF($P$7:P24,$AA$9)</f>
        <v>0</v>
      </c>
      <c r="G24" s="60">
        <f>COUNTIF($P$7:P24,$AA$10)</f>
        <v>0</v>
      </c>
      <c r="H24" s="60">
        <f>COUNTIF($P$7:P24,$AA$11)</f>
        <v>0</v>
      </c>
      <c r="I24" s="60">
        <f>COUNTIF($P$7:P24,$AA$12)</f>
        <v>0</v>
      </c>
      <c r="J24" s="60">
        <f>COUNTIF($P$7:P24,$AA$13)</f>
        <v>0</v>
      </c>
      <c r="K24" s="60">
        <f>COUNTIF($P$7:P24,$AA$14)</f>
        <v>0</v>
      </c>
      <c r="L24" s="60">
        <f t="shared" si="0"/>
        <v>0</v>
      </c>
      <c r="M24" s="54"/>
      <c r="N24" s="54"/>
      <c r="O24" s="54"/>
      <c r="P24" s="57">
        <f t="shared" si="2"/>
      </c>
      <c r="Q24" s="54"/>
      <c r="R24" s="71"/>
      <c r="S24" s="101"/>
      <c r="T24" s="101"/>
      <c r="U24" s="102">
        <f t="shared" si="1"/>
      </c>
      <c r="W24" s="119"/>
      <c r="X24" s="119"/>
      <c r="Y24" s="119"/>
      <c r="Z24" s="118"/>
      <c r="AQ24" s="181" t="s">
        <v>129</v>
      </c>
    </row>
    <row r="25" spans="1:43" ht="21" customHeight="1">
      <c r="A25" s="60">
        <f>COUNTIF(P$7:$P25,$AA$5)</f>
        <v>0</v>
      </c>
      <c r="B25" s="60">
        <f>COUNTIF($P$7:P25,$AA$6)</f>
        <v>0</v>
      </c>
      <c r="C25" s="60">
        <f>COUNTIF($P$7:P25,$AA$7)</f>
        <v>0</v>
      </c>
      <c r="D25" s="60">
        <f>COUNTIF($P$7:P25,$AA$8)+COUNTIF($P$7:P25,$AA$9)</f>
        <v>0</v>
      </c>
      <c r="E25" s="60">
        <f>COUNTIF($P$7:P25,$AA$8)</f>
        <v>0</v>
      </c>
      <c r="F25" s="60">
        <f>COUNTIF($P$7:P25,$AA$9)</f>
        <v>0</v>
      </c>
      <c r="G25" s="60">
        <f>COUNTIF($P$7:P25,$AA$10)</f>
        <v>0</v>
      </c>
      <c r="H25" s="60">
        <f>COUNTIF($P$7:P25,$AA$11)</f>
        <v>0</v>
      </c>
      <c r="I25" s="60">
        <f>COUNTIF($P$7:P25,$AA$12)</f>
        <v>0</v>
      </c>
      <c r="J25" s="60">
        <f>COUNTIF($P$7:P25,$AA$13)</f>
        <v>0</v>
      </c>
      <c r="K25" s="60">
        <f>COUNTIF($P$7:P25,$AA$14)</f>
        <v>0</v>
      </c>
      <c r="L25" s="60">
        <f t="shared" si="0"/>
        <v>0</v>
      </c>
      <c r="M25" s="54"/>
      <c r="N25" s="54"/>
      <c r="O25" s="54"/>
      <c r="P25" s="57">
        <f t="shared" si="2"/>
      </c>
      <c r="Q25" s="54"/>
      <c r="R25" s="71"/>
      <c r="S25" s="101"/>
      <c r="T25" s="101"/>
      <c r="U25" s="102">
        <f t="shared" si="1"/>
      </c>
      <c r="W25" s="122"/>
      <c r="X25" s="122"/>
      <c r="Y25" s="122"/>
      <c r="Z25" s="118"/>
      <c r="AQ25" s="181" t="s">
        <v>130</v>
      </c>
    </row>
    <row r="26" spans="1:43" ht="21" customHeight="1">
      <c r="A26" s="60">
        <f>COUNTIF(P$7:$P26,$AA$5)</f>
        <v>0</v>
      </c>
      <c r="B26" s="60">
        <f>COUNTIF($P$7:P26,$AA$6)</f>
        <v>0</v>
      </c>
      <c r="C26" s="60">
        <f>COUNTIF($P$7:P26,$AA$7)</f>
        <v>0</v>
      </c>
      <c r="D26" s="60">
        <f>COUNTIF($P$7:P26,$AA$8)+COUNTIF($P$7:P26,$AA$9)</f>
        <v>0</v>
      </c>
      <c r="E26" s="60">
        <f>COUNTIF($P$7:P26,$AA$8)</f>
        <v>0</v>
      </c>
      <c r="F26" s="60">
        <f>COUNTIF($P$7:P26,$AA$9)</f>
        <v>0</v>
      </c>
      <c r="G26" s="60">
        <f>COUNTIF($P$7:P26,$AA$10)</f>
        <v>0</v>
      </c>
      <c r="H26" s="60">
        <f>COUNTIF($P$7:P26,$AA$11)</f>
        <v>0</v>
      </c>
      <c r="I26" s="60">
        <f>COUNTIF($P$7:P26,$AA$12)</f>
        <v>0</v>
      </c>
      <c r="J26" s="60">
        <f>COUNTIF($P$7:P26,$AA$13)</f>
        <v>0</v>
      </c>
      <c r="K26" s="60">
        <f>COUNTIF($P$7:P26,$AA$14)</f>
        <v>0</v>
      </c>
      <c r="L26" s="60">
        <f t="shared" si="0"/>
        <v>0</v>
      </c>
      <c r="M26" s="54"/>
      <c r="N26" s="54"/>
      <c r="O26" s="54"/>
      <c r="P26" s="57">
        <f t="shared" si="2"/>
      </c>
      <c r="Q26" s="54"/>
      <c r="R26" s="71"/>
      <c r="S26" s="101"/>
      <c r="T26" s="101"/>
      <c r="U26" s="102">
        <f t="shared" si="1"/>
      </c>
      <c r="W26" s="122"/>
      <c r="X26" s="122"/>
      <c r="Y26" s="122"/>
      <c r="Z26" s="118"/>
      <c r="AQ26" s="182" t="s">
        <v>136</v>
      </c>
    </row>
    <row r="27" spans="1:21" ht="21" customHeight="1">
      <c r="A27" s="60">
        <f>COUNTIF(P$7:$P27,$AA$5)</f>
        <v>0</v>
      </c>
      <c r="B27" s="60">
        <f>COUNTIF($P$7:P27,$AA$6)</f>
        <v>0</v>
      </c>
      <c r="C27" s="60">
        <f>COUNTIF($P$7:P27,$AA$7)</f>
        <v>0</v>
      </c>
      <c r="D27" s="60">
        <f>COUNTIF($P$7:P27,$AA$8)+COUNTIF($P$7:P27,$AA$9)</f>
        <v>0</v>
      </c>
      <c r="E27" s="60">
        <f>COUNTIF($P$7:P27,$AA$8)</f>
        <v>0</v>
      </c>
      <c r="F27" s="60">
        <f>COUNTIF($P$7:P27,$AA$9)</f>
        <v>0</v>
      </c>
      <c r="G27" s="60">
        <f>COUNTIF($P$7:P27,$AA$10)</f>
        <v>0</v>
      </c>
      <c r="H27" s="60">
        <f>COUNTIF($P$7:P27,$AA$11)</f>
        <v>0</v>
      </c>
      <c r="I27" s="60">
        <f>COUNTIF($P$7:P27,$AA$12)</f>
        <v>0</v>
      </c>
      <c r="J27" s="60">
        <f>COUNTIF($P$7:P27,$AA$13)</f>
        <v>0</v>
      </c>
      <c r="K27" s="60">
        <f>COUNTIF($P$7:P27,$AA$14)</f>
        <v>0</v>
      </c>
      <c r="L27" s="60">
        <f t="shared" si="0"/>
        <v>0</v>
      </c>
      <c r="M27" s="54"/>
      <c r="N27" s="54"/>
      <c r="O27" s="54"/>
      <c r="P27" s="57">
        <f t="shared" si="2"/>
      </c>
      <c r="Q27" s="54"/>
      <c r="R27" s="71"/>
      <c r="S27" s="101"/>
      <c r="T27" s="101"/>
      <c r="U27" s="102">
        <f t="shared" si="1"/>
      </c>
    </row>
    <row r="28" spans="1:21" ht="21" customHeight="1">
      <c r="A28" s="60">
        <f>COUNTIF(P$7:$P28,$AA$5)</f>
        <v>0</v>
      </c>
      <c r="B28" s="60">
        <f>COUNTIF($P$7:P28,$AA$6)</f>
        <v>0</v>
      </c>
      <c r="C28" s="60">
        <f>COUNTIF($P$7:P28,$AA$7)</f>
        <v>0</v>
      </c>
      <c r="D28" s="60">
        <f>COUNTIF($P$7:P28,$AA$8)+COUNTIF($P$7:P28,$AA$9)</f>
        <v>0</v>
      </c>
      <c r="E28" s="60">
        <f>COUNTIF($P$7:P28,$AA$8)</f>
        <v>0</v>
      </c>
      <c r="F28" s="60">
        <f>COUNTIF($P$7:P28,$AA$9)</f>
        <v>0</v>
      </c>
      <c r="G28" s="60">
        <f>COUNTIF($P$7:P28,$AA$10)</f>
        <v>0</v>
      </c>
      <c r="H28" s="60">
        <f>COUNTIF($P$7:P28,$AA$11)</f>
        <v>0</v>
      </c>
      <c r="I28" s="60">
        <f>COUNTIF($P$7:P28,$AA$12)</f>
        <v>0</v>
      </c>
      <c r="J28" s="60">
        <f>COUNTIF($P$7:P28,$AA$13)</f>
        <v>0</v>
      </c>
      <c r="K28" s="60">
        <f>COUNTIF($P$7:P28,$AA$14)</f>
        <v>0</v>
      </c>
      <c r="L28" s="60">
        <f t="shared" si="0"/>
        <v>0</v>
      </c>
      <c r="M28" s="54"/>
      <c r="N28" s="54"/>
      <c r="O28" s="54"/>
      <c r="P28" s="57">
        <f t="shared" si="2"/>
      </c>
      <c r="Q28" s="54"/>
      <c r="R28" s="71"/>
      <c r="S28" s="101"/>
      <c r="T28" s="101"/>
      <c r="U28" s="102">
        <f t="shared" si="1"/>
      </c>
    </row>
    <row r="29" spans="1:21" ht="21" customHeight="1">
      <c r="A29" s="60">
        <f>COUNTIF(P$7:$P29,$AA$5)</f>
        <v>0</v>
      </c>
      <c r="B29" s="60">
        <f>COUNTIF($P$7:P29,$AA$6)</f>
        <v>0</v>
      </c>
      <c r="C29" s="60">
        <f>COUNTIF($P$7:P29,$AA$7)</f>
        <v>0</v>
      </c>
      <c r="D29" s="60">
        <f>COUNTIF($P$7:P29,$AA$8)+COUNTIF($P$7:P29,$AA$9)</f>
        <v>0</v>
      </c>
      <c r="E29" s="60">
        <f>COUNTIF($P$7:P29,$AA$8)</f>
        <v>0</v>
      </c>
      <c r="F29" s="60">
        <f>COUNTIF($P$7:P29,$AA$9)</f>
        <v>0</v>
      </c>
      <c r="G29" s="60">
        <f>COUNTIF($P$7:P29,$AA$10)</f>
        <v>0</v>
      </c>
      <c r="H29" s="60">
        <f>COUNTIF($P$7:P29,$AA$11)</f>
        <v>0</v>
      </c>
      <c r="I29" s="60">
        <f>COUNTIF($P$7:P29,$AA$12)</f>
        <v>0</v>
      </c>
      <c r="J29" s="60">
        <f>COUNTIF($P$7:P29,$AA$13)</f>
        <v>0</v>
      </c>
      <c r="K29" s="60">
        <f>COUNTIF($P$7:P29,$AA$14)</f>
        <v>0</v>
      </c>
      <c r="L29" s="60">
        <f t="shared" si="0"/>
        <v>0</v>
      </c>
      <c r="M29" s="54"/>
      <c r="N29" s="54"/>
      <c r="O29" s="54"/>
      <c r="P29" s="57">
        <f t="shared" si="2"/>
      </c>
      <c r="Q29" s="54"/>
      <c r="R29" s="71"/>
      <c r="S29" s="101"/>
      <c r="T29" s="101"/>
      <c r="U29" s="102">
        <f t="shared" si="1"/>
      </c>
    </row>
    <row r="30" spans="1:21" ht="21" customHeight="1">
      <c r="A30" s="60">
        <f>COUNTIF(P$7:$P30,$AA$5)</f>
        <v>0</v>
      </c>
      <c r="B30" s="60">
        <f>COUNTIF($P$7:P30,$AA$6)</f>
        <v>0</v>
      </c>
      <c r="C30" s="60">
        <f>COUNTIF($P$7:P30,$AA$7)</f>
        <v>0</v>
      </c>
      <c r="D30" s="60">
        <f>COUNTIF($P$7:P30,$AA$8)+COUNTIF($P$7:P30,$AA$9)</f>
        <v>0</v>
      </c>
      <c r="E30" s="60">
        <f>COUNTIF($P$7:P30,$AA$8)</f>
        <v>0</v>
      </c>
      <c r="F30" s="60">
        <f>COUNTIF($P$7:P30,$AA$9)</f>
        <v>0</v>
      </c>
      <c r="G30" s="60">
        <f>COUNTIF($P$7:P30,$AA$10)</f>
        <v>0</v>
      </c>
      <c r="H30" s="60">
        <f>COUNTIF($P$7:P30,$AA$11)</f>
        <v>0</v>
      </c>
      <c r="I30" s="60">
        <f>COUNTIF($P$7:P30,$AA$12)</f>
        <v>0</v>
      </c>
      <c r="J30" s="60">
        <f>COUNTIF($P$7:P30,$AA$13)</f>
        <v>0</v>
      </c>
      <c r="K30" s="60">
        <f>COUNTIF($P$7:P30,$AA$14)</f>
        <v>0</v>
      </c>
      <c r="L30" s="60">
        <f t="shared" si="0"/>
        <v>0</v>
      </c>
      <c r="M30" s="54"/>
      <c r="N30" s="54"/>
      <c r="O30" s="54"/>
      <c r="P30" s="57">
        <f t="shared" si="2"/>
      </c>
      <c r="Q30" s="54"/>
      <c r="R30" s="71"/>
      <c r="S30" s="101"/>
      <c r="T30" s="101"/>
      <c r="U30" s="102">
        <f t="shared" si="1"/>
      </c>
    </row>
    <row r="31" spans="1:21" ht="21" customHeight="1">
      <c r="A31" s="60">
        <f>COUNTIF(P$7:$P31,$AA$5)</f>
        <v>0</v>
      </c>
      <c r="B31" s="60">
        <f>COUNTIF($P$7:P31,$AA$6)</f>
        <v>0</v>
      </c>
      <c r="C31" s="60">
        <f>COUNTIF($P$7:P31,$AA$7)</f>
        <v>0</v>
      </c>
      <c r="D31" s="60">
        <f>COUNTIF($P$7:P31,$AA$8)+COUNTIF($P$7:P31,$AA$9)</f>
        <v>0</v>
      </c>
      <c r="E31" s="60">
        <f>COUNTIF($P$7:P31,$AA$8)</f>
        <v>0</v>
      </c>
      <c r="F31" s="60">
        <f>COUNTIF($P$7:P31,$AA$9)</f>
        <v>0</v>
      </c>
      <c r="G31" s="60">
        <f>COUNTIF($P$7:P31,$AA$10)</f>
        <v>0</v>
      </c>
      <c r="H31" s="60">
        <f>COUNTIF($P$7:P31,$AA$11)</f>
        <v>0</v>
      </c>
      <c r="I31" s="60">
        <f>COUNTIF($P$7:P31,$AA$12)</f>
        <v>0</v>
      </c>
      <c r="J31" s="60">
        <f>COUNTIF($P$7:P31,$AA$13)</f>
        <v>0</v>
      </c>
      <c r="K31" s="60">
        <f>COUNTIF($P$7:P31,$AA$14)</f>
        <v>0</v>
      </c>
      <c r="L31" s="60">
        <f t="shared" si="0"/>
        <v>0</v>
      </c>
      <c r="M31" s="54"/>
      <c r="N31" s="54"/>
      <c r="O31" s="54"/>
      <c r="P31" s="57">
        <f t="shared" si="2"/>
      </c>
      <c r="Q31" s="54"/>
      <c r="R31" s="71"/>
      <c r="S31" s="101"/>
      <c r="T31" s="101"/>
      <c r="U31" s="102">
        <f t="shared" si="1"/>
      </c>
    </row>
    <row r="32" spans="1:21" ht="21" customHeight="1">
      <c r="A32" s="60">
        <f>COUNTIF(P$7:$P32,$AA$5)</f>
        <v>0</v>
      </c>
      <c r="B32" s="60">
        <f>COUNTIF($P$7:P32,$AA$6)</f>
        <v>0</v>
      </c>
      <c r="C32" s="60">
        <f>COUNTIF($P$7:P32,$AA$7)</f>
        <v>0</v>
      </c>
      <c r="D32" s="60">
        <f>COUNTIF($P$7:P32,$AA$8)+COUNTIF($P$7:P32,$AA$9)</f>
        <v>0</v>
      </c>
      <c r="E32" s="60">
        <f>COUNTIF($P$7:P32,$AA$8)</f>
        <v>0</v>
      </c>
      <c r="F32" s="60">
        <f>COUNTIF($P$7:P32,$AA$9)</f>
        <v>0</v>
      </c>
      <c r="G32" s="60">
        <f>COUNTIF($P$7:P32,$AA$10)</f>
        <v>0</v>
      </c>
      <c r="H32" s="60">
        <f>COUNTIF($P$7:P32,$AA$11)</f>
        <v>0</v>
      </c>
      <c r="I32" s="60">
        <f>COUNTIF($P$7:P32,$AA$12)</f>
        <v>0</v>
      </c>
      <c r="J32" s="60">
        <f>COUNTIF($P$7:P32,$AA$13)</f>
        <v>0</v>
      </c>
      <c r="K32" s="60">
        <f>COUNTIF($P$7:P32,$AA$14)</f>
        <v>0</v>
      </c>
      <c r="L32" s="60">
        <f t="shared" si="0"/>
        <v>0</v>
      </c>
      <c r="M32" s="54"/>
      <c r="N32" s="54"/>
      <c r="O32" s="54"/>
      <c r="P32" s="57">
        <f t="shared" si="2"/>
      </c>
      <c r="Q32" s="54"/>
      <c r="R32" s="71"/>
      <c r="S32" s="101"/>
      <c r="T32" s="101"/>
      <c r="U32" s="102">
        <f t="shared" si="1"/>
      </c>
    </row>
    <row r="33" spans="1:21" ht="21" customHeight="1">
      <c r="A33" s="60">
        <f>COUNTIF(P$7:$P33,$AA$5)</f>
        <v>0</v>
      </c>
      <c r="B33" s="60">
        <f>COUNTIF($P$7:P33,$AA$6)</f>
        <v>0</v>
      </c>
      <c r="C33" s="60">
        <f>COUNTIF($P$7:P33,$AA$7)</f>
        <v>0</v>
      </c>
      <c r="D33" s="60">
        <f>COUNTIF($P$7:P33,$AA$8)+COUNTIF($P$7:P33,$AA$9)</f>
        <v>0</v>
      </c>
      <c r="E33" s="60">
        <f>COUNTIF($P$7:P33,$AA$8)</f>
        <v>0</v>
      </c>
      <c r="F33" s="60">
        <f>COUNTIF($P$7:P33,$AA$9)</f>
        <v>0</v>
      </c>
      <c r="G33" s="60">
        <f>COUNTIF($P$7:P33,$AA$10)</f>
        <v>0</v>
      </c>
      <c r="H33" s="60">
        <f>COUNTIF($P$7:P33,$AA$11)</f>
        <v>0</v>
      </c>
      <c r="I33" s="60">
        <f>COUNTIF($P$7:P33,$AA$12)</f>
        <v>0</v>
      </c>
      <c r="J33" s="60">
        <f>COUNTIF($P$7:P33,$AA$13)</f>
        <v>0</v>
      </c>
      <c r="K33" s="60">
        <f>COUNTIF($P$7:P33,$AA$14)</f>
        <v>0</v>
      </c>
      <c r="L33" s="60">
        <f t="shared" si="0"/>
        <v>0</v>
      </c>
      <c r="M33" s="54"/>
      <c r="N33" s="54"/>
      <c r="O33" s="54"/>
      <c r="P33" s="57">
        <f t="shared" si="2"/>
      </c>
      <c r="Q33" s="54"/>
      <c r="R33" s="71"/>
      <c r="S33" s="101"/>
      <c r="T33" s="101"/>
      <c r="U33" s="102">
        <f t="shared" si="1"/>
      </c>
    </row>
    <row r="34" spans="1:21" ht="21" customHeight="1">
      <c r="A34" s="60">
        <f>COUNTIF(P$7:$P34,$AA$5)</f>
        <v>0</v>
      </c>
      <c r="B34" s="60">
        <f>COUNTIF($P$7:P34,$AA$6)</f>
        <v>0</v>
      </c>
      <c r="C34" s="60">
        <f>COUNTIF($P$7:P34,$AA$7)</f>
        <v>0</v>
      </c>
      <c r="D34" s="60">
        <f>COUNTIF($P$7:P34,$AA$8)+COUNTIF($P$7:P34,$AA$9)</f>
        <v>0</v>
      </c>
      <c r="E34" s="60">
        <f>COUNTIF($P$7:P34,$AA$8)</f>
        <v>0</v>
      </c>
      <c r="F34" s="60">
        <f>COUNTIF($P$7:P34,$AA$9)</f>
        <v>0</v>
      </c>
      <c r="G34" s="60">
        <f>COUNTIF($P$7:P34,$AA$10)</f>
        <v>0</v>
      </c>
      <c r="H34" s="60">
        <f>COUNTIF($P$7:P34,$AA$11)</f>
        <v>0</v>
      </c>
      <c r="I34" s="60">
        <f>COUNTIF($P$7:P34,$AA$12)</f>
        <v>0</v>
      </c>
      <c r="J34" s="60">
        <f>COUNTIF($P$7:P34,$AA$13)</f>
        <v>0</v>
      </c>
      <c r="K34" s="60">
        <f>COUNTIF($P$7:P34,$AA$14)</f>
        <v>0</v>
      </c>
      <c r="L34" s="60">
        <f t="shared" si="0"/>
        <v>0</v>
      </c>
      <c r="M34" s="54"/>
      <c r="N34" s="54"/>
      <c r="O34" s="54"/>
      <c r="P34" s="57">
        <f t="shared" si="2"/>
      </c>
      <c r="Q34" s="54"/>
      <c r="R34" s="71"/>
      <c r="S34" s="101"/>
      <c r="T34" s="101"/>
      <c r="U34" s="102">
        <f t="shared" si="1"/>
      </c>
    </row>
    <row r="35" spans="1:21" ht="21" customHeight="1">
      <c r="A35" s="60">
        <f>COUNTIF(P$7:$P35,$AA$5)</f>
        <v>0</v>
      </c>
      <c r="B35" s="60">
        <f>COUNTIF($P$7:P35,$AA$6)</f>
        <v>0</v>
      </c>
      <c r="C35" s="60">
        <f>COUNTIF($P$7:P35,$AA$7)</f>
        <v>0</v>
      </c>
      <c r="D35" s="60">
        <f>COUNTIF($P$7:P35,$AA$8)+COUNTIF($P$7:P35,$AA$9)</f>
        <v>0</v>
      </c>
      <c r="E35" s="60">
        <f>COUNTIF($P$7:P35,$AA$8)</f>
        <v>0</v>
      </c>
      <c r="F35" s="60">
        <f>COUNTIF($P$7:P35,$AA$9)</f>
        <v>0</v>
      </c>
      <c r="G35" s="60">
        <f>COUNTIF($P$7:P35,$AA$10)</f>
        <v>0</v>
      </c>
      <c r="H35" s="60">
        <f>COUNTIF($P$7:P35,$AA$11)</f>
        <v>0</v>
      </c>
      <c r="I35" s="60">
        <f>COUNTIF($P$7:P35,$AA$12)</f>
        <v>0</v>
      </c>
      <c r="J35" s="60">
        <f>COUNTIF($P$7:P35,$AA$13)</f>
        <v>0</v>
      </c>
      <c r="K35" s="60">
        <f>COUNTIF($P$7:P35,$AA$14)</f>
        <v>0</v>
      </c>
      <c r="L35" s="60">
        <f t="shared" si="0"/>
        <v>0</v>
      </c>
      <c r="M35" s="54"/>
      <c r="N35" s="54"/>
      <c r="O35" s="54"/>
      <c r="P35" s="57">
        <f t="shared" si="2"/>
      </c>
      <c r="Q35" s="54"/>
      <c r="R35" s="71"/>
      <c r="S35" s="101"/>
      <c r="T35" s="101"/>
      <c r="U35" s="102">
        <f t="shared" si="1"/>
      </c>
    </row>
    <row r="36" spans="1:21" ht="21" customHeight="1">
      <c r="A36" s="60">
        <f>COUNTIF(P$7:$P36,$AA$5)</f>
        <v>0</v>
      </c>
      <c r="B36" s="60">
        <f>COUNTIF($P$7:P36,$AA$6)</f>
        <v>0</v>
      </c>
      <c r="C36" s="60">
        <f>COUNTIF($P$7:P36,$AA$7)</f>
        <v>0</v>
      </c>
      <c r="D36" s="60">
        <f>COUNTIF($P$7:P36,$AA$8)+COUNTIF($P$7:P36,$AA$9)</f>
        <v>0</v>
      </c>
      <c r="E36" s="60">
        <f>COUNTIF($P$7:P36,$AA$8)</f>
        <v>0</v>
      </c>
      <c r="F36" s="60">
        <f>COUNTIF($P$7:P36,$AA$9)</f>
        <v>0</v>
      </c>
      <c r="G36" s="60">
        <f>COUNTIF($P$7:P36,$AA$10)</f>
        <v>0</v>
      </c>
      <c r="H36" s="60">
        <f>COUNTIF($P$7:P36,$AA$11)</f>
        <v>0</v>
      </c>
      <c r="I36" s="60">
        <f>COUNTIF($P$7:P36,$AA$12)</f>
        <v>0</v>
      </c>
      <c r="J36" s="60">
        <f>COUNTIF($P$7:P36,$AA$13)</f>
        <v>0</v>
      </c>
      <c r="K36" s="60">
        <f>COUNTIF($P$7:P36,$AA$14)</f>
        <v>0</v>
      </c>
      <c r="L36" s="60">
        <f t="shared" si="0"/>
        <v>0</v>
      </c>
      <c r="M36" s="54"/>
      <c r="N36" s="54"/>
      <c r="O36" s="54"/>
      <c r="P36" s="57">
        <f t="shared" si="2"/>
      </c>
      <c r="Q36" s="54"/>
      <c r="R36" s="71"/>
      <c r="S36" s="101"/>
      <c r="T36" s="101"/>
      <c r="U36" s="102">
        <f t="shared" si="1"/>
      </c>
    </row>
    <row r="37" spans="1:21" ht="21" customHeight="1">
      <c r="A37" s="60">
        <f>COUNTIF(P$7:$P37,$AA$5)</f>
        <v>0</v>
      </c>
      <c r="B37" s="60">
        <f>COUNTIF($P$7:P37,$AA$6)</f>
        <v>0</v>
      </c>
      <c r="C37" s="60">
        <f>COUNTIF($P$7:P37,$AA$7)</f>
        <v>0</v>
      </c>
      <c r="D37" s="60">
        <f>COUNTIF($P$7:P37,$AA$8)+COUNTIF($P$7:P37,$AA$9)</f>
        <v>0</v>
      </c>
      <c r="E37" s="60">
        <f>COUNTIF($P$7:P37,$AA$8)</f>
        <v>0</v>
      </c>
      <c r="F37" s="60">
        <f>COUNTIF($P$7:P37,$AA$9)</f>
        <v>0</v>
      </c>
      <c r="G37" s="60">
        <f>COUNTIF($P$7:P37,$AA$10)</f>
        <v>0</v>
      </c>
      <c r="H37" s="60">
        <f>COUNTIF($P$7:P37,$AA$11)</f>
        <v>0</v>
      </c>
      <c r="I37" s="60">
        <f>COUNTIF($P$7:P37,$AA$12)</f>
        <v>0</v>
      </c>
      <c r="J37" s="60">
        <f>COUNTIF($P$7:P37,$AA$13)</f>
        <v>0</v>
      </c>
      <c r="K37" s="60">
        <f>COUNTIF($P$7:P37,$AA$14)</f>
        <v>0</v>
      </c>
      <c r="L37" s="60">
        <f t="shared" si="0"/>
        <v>0</v>
      </c>
      <c r="M37" s="54"/>
      <c r="N37" s="54"/>
      <c r="O37" s="54"/>
      <c r="P37" s="57">
        <f t="shared" si="2"/>
      </c>
      <c r="Q37" s="54"/>
      <c r="R37" s="71"/>
      <c r="S37" s="101"/>
      <c r="T37" s="101"/>
      <c r="U37" s="102">
        <f t="shared" si="1"/>
      </c>
    </row>
    <row r="38" spans="1:21" ht="21" customHeight="1">
      <c r="A38" s="60">
        <f>COUNTIF(P$7:$P38,$AA$5)</f>
        <v>0</v>
      </c>
      <c r="B38" s="60">
        <f>COUNTIF($P$7:P38,$AA$6)</f>
        <v>0</v>
      </c>
      <c r="C38" s="60">
        <f>COUNTIF($P$7:P38,$AA$7)</f>
        <v>0</v>
      </c>
      <c r="D38" s="60">
        <f>COUNTIF($P$7:P38,$AA$8)+COUNTIF($P$7:P38,$AA$9)</f>
        <v>0</v>
      </c>
      <c r="E38" s="60">
        <f>COUNTIF($P$7:P38,$AA$8)</f>
        <v>0</v>
      </c>
      <c r="F38" s="60">
        <f>COUNTIF($P$7:P38,$AA$9)</f>
        <v>0</v>
      </c>
      <c r="G38" s="60">
        <f>COUNTIF($P$7:P38,$AA$10)</f>
        <v>0</v>
      </c>
      <c r="H38" s="60">
        <f>COUNTIF($P$7:P38,$AA$11)</f>
        <v>0</v>
      </c>
      <c r="I38" s="60">
        <f>COUNTIF($P$7:P38,$AA$12)</f>
        <v>0</v>
      </c>
      <c r="J38" s="60">
        <f>COUNTIF($P$7:P38,$AA$13)</f>
        <v>0</v>
      </c>
      <c r="K38" s="60">
        <f>COUNTIF($P$7:P38,$AA$14)</f>
        <v>0</v>
      </c>
      <c r="L38" s="60">
        <f t="shared" si="0"/>
        <v>0</v>
      </c>
      <c r="M38" s="54"/>
      <c r="N38" s="54"/>
      <c r="O38" s="54"/>
      <c r="P38" s="57">
        <f t="shared" si="2"/>
      </c>
      <c r="Q38" s="54"/>
      <c r="R38" s="71"/>
      <c r="S38" s="101"/>
      <c r="T38" s="101"/>
      <c r="U38" s="102">
        <f t="shared" si="1"/>
      </c>
    </row>
    <row r="39" spans="1:21" ht="21" customHeight="1">
      <c r="A39" s="60">
        <f>COUNTIF(P$7:$P39,$AA$5)</f>
        <v>0</v>
      </c>
      <c r="B39" s="60">
        <f>COUNTIF($P$7:P39,$AA$6)</f>
        <v>0</v>
      </c>
      <c r="C39" s="60">
        <f>COUNTIF($P$7:P39,$AA$7)</f>
        <v>0</v>
      </c>
      <c r="D39" s="60">
        <f>COUNTIF($P$7:P39,$AA$8)+COUNTIF($P$7:P39,$AA$9)</f>
        <v>0</v>
      </c>
      <c r="E39" s="60">
        <f>COUNTIF($P$7:P39,$AA$8)</f>
        <v>0</v>
      </c>
      <c r="F39" s="60">
        <f>COUNTIF($P$7:P39,$AA$9)</f>
        <v>0</v>
      </c>
      <c r="G39" s="60">
        <f>COUNTIF($P$7:P39,$AA$10)</f>
        <v>0</v>
      </c>
      <c r="H39" s="60">
        <f>COUNTIF($P$7:P39,$AA$11)</f>
        <v>0</v>
      </c>
      <c r="I39" s="60">
        <f>COUNTIF($P$7:P39,$AA$12)</f>
        <v>0</v>
      </c>
      <c r="J39" s="60">
        <f>COUNTIF($P$7:P39,$AA$13)</f>
        <v>0</v>
      </c>
      <c r="K39" s="60">
        <f>COUNTIF($P$7:P39,$AA$14)</f>
        <v>0</v>
      </c>
      <c r="L39" s="60">
        <f t="shared" si="0"/>
        <v>0</v>
      </c>
      <c r="M39" s="54"/>
      <c r="N39" s="54"/>
      <c r="O39" s="54"/>
      <c r="P39" s="57">
        <f t="shared" si="2"/>
      </c>
      <c r="Q39" s="54"/>
      <c r="R39" s="71"/>
      <c r="S39" s="101"/>
      <c r="T39" s="101"/>
      <c r="U39" s="102">
        <f t="shared" si="1"/>
      </c>
    </row>
    <row r="40" spans="1:21" ht="21" customHeight="1">
      <c r="A40" s="60">
        <f>COUNTIF(P$7:$P40,$AA$5)</f>
        <v>0</v>
      </c>
      <c r="B40" s="60">
        <f>COUNTIF($P$7:P40,$AA$6)</f>
        <v>0</v>
      </c>
      <c r="C40" s="60">
        <f>COUNTIF($P$7:P40,$AA$7)</f>
        <v>0</v>
      </c>
      <c r="D40" s="60">
        <f>COUNTIF($P$7:P40,$AA$8)+COUNTIF($P$7:P40,$AA$9)</f>
        <v>0</v>
      </c>
      <c r="E40" s="60">
        <f>COUNTIF($P$7:P40,$AA$8)</f>
        <v>0</v>
      </c>
      <c r="F40" s="60">
        <f>COUNTIF($P$7:P40,$AA$9)</f>
        <v>0</v>
      </c>
      <c r="G40" s="60">
        <f>COUNTIF($P$7:P40,$AA$10)</f>
        <v>0</v>
      </c>
      <c r="H40" s="60">
        <f>COUNTIF($P$7:P40,$AA$11)</f>
        <v>0</v>
      </c>
      <c r="I40" s="60">
        <f>COUNTIF($P$7:P40,$AA$12)</f>
        <v>0</v>
      </c>
      <c r="J40" s="60">
        <f>COUNTIF($P$7:P40,$AA$13)</f>
        <v>0</v>
      </c>
      <c r="K40" s="60">
        <f>COUNTIF($P$7:P40,$AA$14)</f>
        <v>0</v>
      </c>
      <c r="L40" s="60">
        <f t="shared" si="0"/>
        <v>0</v>
      </c>
      <c r="M40" s="54"/>
      <c r="N40" s="54"/>
      <c r="O40" s="54"/>
      <c r="P40" s="57">
        <f t="shared" si="2"/>
      </c>
      <c r="Q40" s="54"/>
      <c r="R40" s="71"/>
      <c r="S40" s="101"/>
      <c r="T40" s="101"/>
      <c r="U40" s="102">
        <f t="shared" si="1"/>
      </c>
    </row>
    <row r="41" spans="1:21" ht="21" customHeight="1" thickBot="1">
      <c r="A41" s="60">
        <f>COUNTIF(P$7:$P41,$AA$5)</f>
        <v>0</v>
      </c>
      <c r="B41" s="60">
        <f>COUNTIF($P$7:P41,$AA$6)</f>
        <v>0</v>
      </c>
      <c r="C41" s="60">
        <f>COUNTIF($P$7:P41,$AA$7)</f>
        <v>0</v>
      </c>
      <c r="D41" s="60">
        <f>COUNTIF($P$7:P41,$AA$8)+COUNTIF($P$7:P41,$AA$9)</f>
        <v>0</v>
      </c>
      <c r="E41" s="60">
        <f>COUNTIF($P$7:P41,$AA$8)</f>
        <v>0</v>
      </c>
      <c r="F41" s="60">
        <f>COUNTIF($P$7:P41,$AA$9)</f>
        <v>0</v>
      </c>
      <c r="G41" s="60">
        <f>COUNTIF($P$7:P41,$AA$10)</f>
        <v>0</v>
      </c>
      <c r="H41" s="60">
        <f>COUNTIF($P$7:P41,$AA$11)</f>
        <v>0</v>
      </c>
      <c r="I41" s="60">
        <f>COUNTIF($P$7:P41,$AA$12)</f>
        <v>0</v>
      </c>
      <c r="J41" s="60">
        <f>COUNTIF($P$7:P41,$AA$13)</f>
        <v>0</v>
      </c>
      <c r="K41" s="60">
        <f>COUNTIF($P$7:P41,$AA$14)</f>
        <v>0</v>
      </c>
      <c r="L41" s="60">
        <f t="shared" si="0"/>
        <v>0</v>
      </c>
      <c r="M41" s="56"/>
      <c r="N41" s="56"/>
      <c r="O41" s="56"/>
      <c r="P41" s="57">
        <f t="shared" si="2"/>
      </c>
      <c r="Q41" s="56"/>
      <c r="R41" s="72"/>
      <c r="S41" s="103"/>
      <c r="T41" s="103"/>
      <c r="U41" s="104">
        <f t="shared" si="1"/>
      </c>
    </row>
    <row r="42" spans="1:21" ht="21" customHeight="1" thickTop="1">
      <c r="A42" s="60">
        <f>COUNTIF(P$7:$P42,$AA$5)</f>
        <v>0</v>
      </c>
      <c r="B42" s="60">
        <f>COUNTIF($P$7:P42,$AA$6)</f>
        <v>0</v>
      </c>
      <c r="C42" s="60">
        <f>COUNTIF($P$7:P42,$AA$7)</f>
        <v>0</v>
      </c>
      <c r="D42" s="60">
        <f>COUNTIF($P$7:P42,$AA$8)+COUNTIF($P$7:P42,$AA$9)</f>
        <v>0</v>
      </c>
      <c r="E42" s="60">
        <f>COUNTIF($P$7:P42,$AA$8)</f>
        <v>0</v>
      </c>
      <c r="F42" s="60">
        <f>COUNTIF($P$7:P42,$AA$9)</f>
        <v>0</v>
      </c>
      <c r="G42" s="60">
        <f>COUNTIF($P$7:P42,$AA$10)</f>
        <v>0</v>
      </c>
      <c r="H42" s="60">
        <f>COUNTIF($P$7:P42,$AA$11)</f>
        <v>0</v>
      </c>
      <c r="I42" s="60">
        <f>COUNTIF($P$7:P42,$AA$12)</f>
        <v>0</v>
      </c>
      <c r="J42" s="60">
        <f>COUNTIF($P$7:P42,$AA$13)</f>
        <v>0</v>
      </c>
      <c r="K42" s="60">
        <f>COUNTIF($P$7:P42,$AA$14)</f>
        <v>0</v>
      </c>
      <c r="L42" s="60">
        <f t="shared" si="0"/>
        <v>0</v>
      </c>
      <c r="M42" s="157" t="s">
        <v>5</v>
      </c>
      <c r="N42" s="157"/>
      <c r="O42" s="157"/>
      <c r="P42" s="157"/>
      <c r="Q42" s="157"/>
      <c r="R42" s="158"/>
      <c r="S42" s="105">
        <f>SUM(S7:S41)</f>
        <v>0</v>
      </c>
      <c r="T42" s="105">
        <f>SUM(T7:T41)</f>
        <v>0</v>
      </c>
      <c r="U42" s="105">
        <f>S42-T42</f>
        <v>0</v>
      </c>
    </row>
    <row r="43" spans="1:21" ht="21" customHeight="1">
      <c r="A43" s="60">
        <f>COUNTIF(P$7:$P43,$AA$5)</f>
        <v>0</v>
      </c>
      <c r="B43" s="60">
        <f>COUNTIF($P$7:P43,$AA$6)</f>
        <v>0</v>
      </c>
      <c r="C43" s="60">
        <f>COUNTIF($P$7:P43,$AA$7)</f>
        <v>0</v>
      </c>
      <c r="D43" s="60">
        <f>COUNTIF($P$7:P43,$AA$8)+COUNTIF($P$7:P43,$AA$9)</f>
        <v>0</v>
      </c>
      <c r="E43" s="60">
        <f>COUNTIF($P$7:P43,$AA$8)</f>
        <v>0</v>
      </c>
      <c r="F43" s="60">
        <f>COUNTIF($P$7:P43,$AA$9)</f>
        <v>0</v>
      </c>
      <c r="G43" s="60">
        <f>COUNTIF($P$7:P43,$AA$10)</f>
        <v>0</v>
      </c>
      <c r="H43" s="60">
        <f>COUNTIF($P$7:P43,$AA$11)</f>
        <v>0</v>
      </c>
      <c r="I43" s="60">
        <f>COUNTIF($P$7:P43,$AA$12)</f>
        <v>0</v>
      </c>
      <c r="J43" s="60">
        <f>COUNTIF($P$7:P43,$AA$13)</f>
        <v>0</v>
      </c>
      <c r="K43" s="60">
        <f>COUNTIF($P$7:P43,$AA$14)</f>
        <v>0</v>
      </c>
      <c r="L43" s="60">
        <f t="shared" si="0"/>
        <v>0</v>
      </c>
      <c r="M43" s="60"/>
      <c r="N43" s="60"/>
      <c r="O43" s="60"/>
      <c r="P43" s="60"/>
      <c r="Q43" s="60"/>
      <c r="R43" s="159"/>
      <c r="S43" s="187" t="s">
        <v>6</v>
      </c>
      <c r="T43" s="187"/>
      <c r="U43" s="187"/>
    </row>
    <row r="44" spans="1:21" ht="21" customHeight="1">
      <c r="A44" s="60">
        <f>COUNTIF(P$7:$P44,$AA$5)</f>
        <v>0</v>
      </c>
      <c r="B44" s="60">
        <f>COUNTIF($P$7:P44,$AA$6)</f>
        <v>0</v>
      </c>
      <c r="C44" s="60">
        <f>COUNTIF($P$7:P44,$AA$7)</f>
        <v>0</v>
      </c>
      <c r="D44" s="60">
        <f>COUNTIF($P$7:P44,$AA$8)+COUNTIF($P$7:P44,$AA$9)</f>
        <v>0</v>
      </c>
      <c r="E44" s="60">
        <f>COUNTIF($P$7:P44,$AA$8)</f>
        <v>0</v>
      </c>
      <c r="F44" s="60">
        <f>COUNTIF($P$7:P44,$AA$9)</f>
        <v>0</v>
      </c>
      <c r="G44" s="60">
        <f>COUNTIF($P$7:P44,$AA$10)</f>
        <v>0</v>
      </c>
      <c r="H44" s="60">
        <f>COUNTIF($P$7:P44,$AA$11)</f>
        <v>0</v>
      </c>
      <c r="I44" s="60">
        <f>COUNTIF($P$7:P44,$AA$12)</f>
        <v>0</v>
      </c>
      <c r="J44" s="60">
        <f>COUNTIF($P$7:P44,$AA$13)</f>
        <v>0</v>
      </c>
      <c r="K44" s="60">
        <f>COUNTIF($P$7:P44,$AA$14)</f>
        <v>0</v>
      </c>
      <c r="L44" s="60">
        <f t="shared" si="0"/>
        <v>0</v>
      </c>
      <c r="M44" s="146" t="s">
        <v>135</v>
      </c>
      <c r="N44" s="146"/>
      <c r="O44" s="59">
        <f>IF($R$1="","",$R$1)</f>
        <v>6</v>
      </c>
      <c r="P44" s="146" t="s">
        <v>55</v>
      </c>
      <c r="Q44" s="146"/>
      <c r="R44" s="147" t="s">
        <v>6</v>
      </c>
      <c r="S44" s="114">
        <f>IF($R$2="","",$R$2)</f>
      </c>
      <c r="T44" s="147" t="s">
        <v>37</v>
      </c>
      <c r="U44" s="147" t="s">
        <v>56</v>
      </c>
    </row>
    <row r="45" spans="1:21" ht="21" customHeight="1">
      <c r="A45" s="60">
        <f>COUNTIF(P$7:$P45,$AA$5)</f>
        <v>0</v>
      </c>
      <c r="B45" s="60">
        <f>COUNTIF($P$7:P45,$AA$6)</f>
        <v>0</v>
      </c>
      <c r="C45" s="60">
        <f>COUNTIF($P$7:P45,$AA$7)</f>
        <v>0</v>
      </c>
      <c r="D45" s="60">
        <f>COUNTIF($P$7:P45,$AA$8)+COUNTIF($P$7:P45,$AA$9)</f>
        <v>0</v>
      </c>
      <c r="E45" s="60">
        <f>COUNTIF($P$7:P45,$AA$8)</f>
        <v>0</v>
      </c>
      <c r="F45" s="60">
        <f>COUNTIF($P$7:P45,$AA$9)</f>
        <v>0</v>
      </c>
      <c r="G45" s="60">
        <f>COUNTIF($P$7:P45,$AA$10)</f>
        <v>0</v>
      </c>
      <c r="H45" s="60">
        <f>COUNTIF($P$7:P45,$AA$11)</f>
        <v>0</v>
      </c>
      <c r="I45" s="60">
        <f>COUNTIF($P$7:P45,$AA$12)</f>
        <v>0</v>
      </c>
      <c r="J45" s="60">
        <f>COUNTIF($P$7:P45,$AA$13)</f>
        <v>0</v>
      </c>
      <c r="K45" s="60">
        <f>COUNTIF($P$7:P45,$AA$14)</f>
        <v>0</v>
      </c>
      <c r="L45" s="60">
        <f t="shared" si="0"/>
        <v>0</v>
      </c>
      <c r="M45" s="148"/>
      <c r="N45" s="148"/>
      <c r="O45" s="148"/>
      <c r="P45" s="148"/>
      <c r="Q45" s="149"/>
      <c r="R45" s="150"/>
      <c r="S45" s="151"/>
      <c r="T45" s="151" t="s">
        <v>57</v>
      </c>
      <c r="U45" s="152">
        <v>2</v>
      </c>
    </row>
    <row r="46" spans="1:21" ht="21" customHeight="1">
      <c r="A46" s="60">
        <f>COUNTIF(P$7:$P46,$AA$5)</f>
        <v>0</v>
      </c>
      <c r="B46" s="60">
        <f>COUNTIF($P$7:P46,$AA$6)</f>
        <v>0</v>
      </c>
      <c r="C46" s="60">
        <f>COUNTIF($P$7:P46,$AA$7)</f>
        <v>0</v>
      </c>
      <c r="D46" s="60">
        <f>COUNTIF($P$7:P46,$AA$8)+COUNTIF($P$7:P46,$AA$9)</f>
        <v>0</v>
      </c>
      <c r="E46" s="60">
        <f>COUNTIF($P$7:P46,$AA$8)</f>
        <v>0</v>
      </c>
      <c r="F46" s="60">
        <f>COUNTIF($P$7:P46,$AA$9)</f>
        <v>0</v>
      </c>
      <c r="G46" s="60">
        <f>COUNTIF($P$7:P46,$AA$10)</f>
        <v>0</v>
      </c>
      <c r="H46" s="60">
        <f>COUNTIF($P$7:P46,$AA$11)</f>
        <v>0</v>
      </c>
      <c r="I46" s="60">
        <f>COUNTIF($P$7:P46,$AA$12)</f>
        <v>0</v>
      </c>
      <c r="J46" s="60">
        <f>COUNTIF($P$7:P46,$AA$13)</f>
        <v>0</v>
      </c>
      <c r="K46" s="60">
        <f>COUNTIF($P$7:P46,$AA$14)</f>
        <v>0</v>
      </c>
      <c r="L46" s="60" t="str">
        <f t="shared" si="0"/>
        <v>整理　　　　番号</v>
      </c>
      <c r="M46" s="153" t="s">
        <v>0</v>
      </c>
      <c r="N46" s="153" t="s">
        <v>1</v>
      </c>
      <c r="O46" s="154" t="s">
        <v>73</v>
      </c>
      <c r="P46" s="154" t="s">
        <v>59</v>
      </c>
      <c r="Q46" s="154" t="s">
        <v>53</v>
      </c>
      <c r="R46" s="155" t="s">
        <v>54</v>
      </c>
      <c r="S46" s="156" t="s">
        <v>2</v>
      </c>
      <c r="T46" s="156" t="s">
        <v>3</v>
      </c>
      <c r="U46" s="156" t="s">
        <v>4</v>
      </c>
    </row>
    <row r="47" spans="1:21" ht="21" customHeight="1">
      <c r="A47" s="60">
        <f>COUNTIF(P$7:$P47,$AA$5)</f>
        <v>0</v>
      </c>
      <c r="B47" s="60">
        <f>COUNTIF($P$7:P47,$AA$6)</f>
        <v>0</v>
      </c>
      <c r="C47" s="60">
        <f>COUNTIF($P$7:P47,$AA$7)</f>
        <v>0</v>
      </c>
      <c r="D47" s="60">
        <f>COUNTIF($P$7:P47,$AA$8)+COUNTIF($P$7:P47,$AA$9)</f>
        <v>0</v>
      </c>
      <c r="E47" s="60">
        <f>COUNTIF($P$7:P47,$AA$8)</f>
        <v>0</v>
      </c>
      <c r="F47" s="60">
        <f>COUNTIF($P$7:P47,$AA$9)</f>
        <v>0</v>
      </c>
      <c r="G47" s="60">
        <f>COUNTIF($P$7:P47,$AA$10)</f>
        <v>0</v>
      </c>
      <c r="H47" s="60">
        <f>COUNTIF($P$7:P47,$AA$11)</f>
        <v>0</v>
      </c>
      <c r="I47" s="60">
        <f>COUNTIF($P$7:P47,$AA$12)</f>
        <v>0</v>
      </c>
      <c r="J47" s="60">
        <f>COUNTIF($P$7:P47,$AA$13)</f>
        <v>0</v>
      </c>
      <c r="K47" s="60">
        <f>COUNTIF($P$7:P47,$AA$14)</f>
        <v>0</v>
      </c>
      <c r="L47" s="60">
        <f t="shared" si="0"/>
        <v>0</v>
      </c>
      <c r="M47" s="160"/>
      <c r="N47" s="160"/>
      <c r="O47" s="160"/>
      <c r="P47" s="57">
        <f>IF(O47="","",VLOOKUP(O47,$Y$5:$AA$16,3,FALSE))</f>
      </c>
      <c r="Q47" s="160"/>
      <c r="R47" s="161" t="s">
        <v>84</v>
      </c>
      <c r="S47" s="102">
        <f>S42</f>
        <v>0</v>
      </c>
      <c r="T47" s="102">
        <f>T42</f>
        <v>0</v>
      </c>
      <c r="U47" s="102">
        <f>U42</f>
        <v>0</v>
      </c>
    </row>
    <row r="48" spans="1:21" ht="21" customHeight="1">
      <c r="A48" s="60">
        <f>COUNTIF(P$7:$P48,$AA$5)</f>
        <v>0</v>
      </c>
      <c r="B48" s="60">
        <f>COUNTIF($P$7:P48,$AA$6)</f>
        <v>0</v>
      </c>
      <c r="C48" s="60">
        <f>COUNTIF($P$7:P48,$AA$7)</f>
        <v>0</v>
      </c>
      <c r="D48" s="60">
        <f>COUNTIF($P$7:P48,$AA$8)+COUNTIF($P$7:P48,$AA$9)</f>
        <v>0</v>
      </c>
      <c r="E48" s="60">
        <f>COUNTIF($P$7:P48,$AA$8)</f>
        <v>0</v>
      </c>
      <c r="F48" s="60">
        <f>COUNTIF($P$7:P48,$AA$9)</f>
        <v>0</v>
      </c>
      <c r="G48" s="60">
        <f>COUNTIF($P$7:P48,$AA$10)</f>
        <v>0</v>
      </c>
      <c r="H48" s="60">
        <f>COUNTIF($P$7:P48,$AA$11)</f>
        <v>0</v>
      </c>
      <c r="I48" s="60">
        <f>COUNTIF($P$7:P48,$AA$12)</f>
        <v>0</v>
      </c>
      <c r="J48" s="60">
        <f>COUNTIF($P$7:P48,$AA$13)</f>
        <v>0</v>
      </c>
      <c r="K48" s="60">
        <f>COUNTIF($P$7:P48,$AA$14)</f>
        <v>0</v>
      </c>
      <c r="L48" s="60">
        <f t="shared" si="0"/>
        <v>0</v>
      </c>
      <c r="M48" s="54"/>
      <c r="N48" s="54"/>
      <c r="O48" s="54"/>
      <c r="P48" s="57">
        <f aca="true" t="shared" si="3" ref="P48:P81">IF(O48="","",VLOOKUP(O48,$Y$5:$AA$16,3,FALSE))</f>
      </c>
      <c r="Q48" s="54"/>
      <c r="R48" s="71"/>
      <c r="S48" s="101"/>
      <c r="T48" s="101"/>
      <c r="U48" s="106">
        <f>IF(AND(S48="",T48=""),"",U47+S48-T48)</f>
      </c>
    </row>
    <row r="49" spans="1:21" ht="21" customHeight="1">
      <c r="A49" s="60">
        <f>COUNTIF(P$7:$P49,$AA$5)</f>
        <v>0</v>
      </c>
      <c r="B49" s="60">
        <f>COUNTIF($P$7:P49,$AA$6)</f>
        <v>0</v>
      </c>
      <c r="C49" s="60">
        <f>COUNTIF($P$7:P49,$AA$7)</f>
        <v>0</v>
      </c>
      <c r="D49" s="60">
        <f>COUNTIF($P$7:P49,$AA$8)+COUNTIF($P$7:P49,$AA$9)</f>
        <v>0</v>
      </c>
      <c r="E49" s="60">
        <f>COUNTIF($P$7:P49,$AA$8)</f>
        <v>0</v>
      </c>
      <c r="F49" s="60">
        <f>COUNTIF($P$7:P49,$AA$9)</f>
        <v>0</v>
      </c>
      <c r="G49" s="60">
        <f>COUNTIF($P$7:P49,$AA$10)</f>
        <v>0</v>
      </c>
      <c r="H49" s="60">
        <f>COUNTIF($P$7:P49,$AA$11)</f>
        <v>0</v>
      </c>
      <c r="I49" s="60">
        <f>COUNTIF($P$7:P49,$AA$12)</f>
        <v>0</v>
      </c>
      <c r="J49" s="60">
        <f>COUNTIF($P$7:P49,$AA$13)</f>
        <v>0</v>
      </c>
      <c r="K49" s="60">
        <f>COUNTIF($P$7:P49,$AA$14)</f>
        <v>0</v>
      </c>
      <c r="L49" s="60">
        <f t="shared" si="0"/>
        <v>0</v>
      </c>
      <c r="M49" s="54"/>
      <c r="N49" s="54"/>
      <c r="O49" s="54"/>
      <c r="P49" s="57">
        <f t="shared" si="3"/>
      </c>
      <c r="Q49" s="54"/>
      <c r="R49" s="71"/>
      <c r="S49" s="101"/>
      <c r="T49" s="101"/>
      <c r="U49" s="102">
        <f aca="true" t="shared" si="4" ref="U49:U81">IF(AND(S49="",T49=""),"",U48+S49-T49)</f>
      </c>
    </row>
    <row r="50" spans="1:21" ht="21" customHeight="1">
      <c r="A50" s="60">
        <f>COUNTIF(P$7:$P50,$AA$5)</f>
        <v>0</v>
      </c>
      <c r="B50" s="60">
        <f>COUNTIF($P$7:P50,$AA$6)</f>
        <v>0</v>
      </c>
      <c r="C50" s="60">
        <f>COUNTIF($P$7:P50,$AA$7)</f>
        <v>0</v>
      </c>
      <c r="D50" s="60">
        <f>COUNTIF($P$7:P50,$AA$8)+COUNTIF($P$7:P50,$AA$9)</f>
        <v>0</v>
      </c>
      <c r="E50" s="60">
        <f>COUNTIF($P$7:P50,$AA$8)</f>
        <v>0</v>
      </c>
      <c r="F50" s="60">
        <f>COUNTIF($P$7:P50,$AA$9)</f>
        <v>0</v>
      </c>
      <c r="G50" s="60">
        <f>COUNTIF($P$7:P50,$AA$10)</f>
        <v>0</v>
      </c>
      <c r="H50" s="60">
        <f>COUNTIF($P$7:P50,$AA$11)</f>
        <v>0</v>
      </c>
      <c r="I50" s="60">
        <f>COUNTIF($P$7:P50,$AA$12)</f>
        <v>0</v>
      </c>
      <c r="J50" s="60">
        <f>COUNTIF($P$7:P50,$AA$13)</f>
        <v>0</v>
      </c>
      <c r="K50" s="60">
        <f>COUNTIF($P$7:P50,$AA$14)</f>
        <v>0</v>
      </c>
      <c r="L50" s="60">
        <f t="shared" si="0"/>
        <v>0</v>
      </c>
      <c r="M50" s="54"/>
      <c r="N50" s="54"/>
      <c r="O50" s="54"/>
      <c r="P50" s="57">
        <f t="shared" si="3"/>
      </c>
      <c r="Q50" s="54"/>
      <c r="R50" s="71"/>
      <c r="S50" s="101"/>
      <c r="T50" s="101"/>
      <c r="U50" s="102">
        <f t="shared" si="4"/>
      </c>
    </row>
    <row r="51" spans="1:21" ht="21" customHeight="1">
      <c r="A51" s="60">
        <f>COUNTIF(P$7:$P51,$AA$5)</f>
        <v>0</v>
      </c>
      <c r="B51" s="60">
        <f>COUNTIF($P$7:P51,$AA$6)</f>
        <v>0</v>
      </c>
      <c r="C51" s="60">
        <f>COUNTIF($P$7:P51,$AA$7)</f>
        <v>0</v>
      </c>
      <c r="D51" s="60">
        <f>COUNTIF($P$7:P51,$AA$8)+COUNTIF($P$7:P51,$AA$9)</f>
        <v>0</v>
      </c>
      <c r="E51" s="60">
        <f>COUNTIF($P$7:P51,$AA$8)</f>
        <v>0</v>
      </c>
      <c r="F51" s="60">
        <f>COUNTIF($P$7:P51,$AA$9)</f>
        <v>0</v>
      </c>
      <c r="G51" s="60">
        <f>COUNTIF($P$7:P51,$AA$10)</f>
        <v>0</v>
      </c>
      <c r="H51" s="60">
        <f>COUNTIF($P$7:P51,$AA$11)</f>
        <v>0</v>
      </c>
      <c r="I51" s="60">
        <f>COUNTIF($P$7:P51,$AA$12)</f>
        <v>0</v>
      </c>
      <c r="J51" s="60">
        <f>COUNTIF($P$7:P51,$AA$13)</f>
        <v>0</v>
      </c>
      <c r="K51" s="60">
        <f>COUNTIF($P$7:P51,$AA$14)</f>
        <v>0</v>
      </c>
      <c r="L51" s="60">
        <f t="shared" si="0"/>
        <v>0</v>
      </c>
      <c r="M51" s="54"/>
      <c r="N51" s="54"/>
      <c r="O51" s="54"/>
      <c r="P51" s="57">
        <f t="shared" si="3"/>
      </c>
      <c r="Q51" s="54"/>
      <c r="R51" s="71"/>
      <c r="S51" s="101"/>
      <c r="T51" s="101"/>
      <c r="U51" s="102">
        <f t="shared" si="4"/>
      </c>
    </row>
    <row r="52" spans="1:21" ht="21" customHeight="1">
      <c r="A52" s="60">
        <f>COUNTIF(P$7:$P52,$AA$5)</f>
        <v>0</v>
      </c>
      <c r="B52" s="60">
        <f>COUNTIF($P$7:P52,$AA$6)</f>
        <v>0</v>
      </c>
      <c r="C52" s="60">
        <f>COUNTIF($P$7:P52,$AA$7)</f>
        <v>0</v>
      </c>
      <c r="D52" s="60">
        <f>COUNTIF($P$7:P52,$AA$8)+COUNTIF($P$7:P52,$AA$9)</f>
        <v>0</v>
      </c>
      <c r="E52" s="60">
        <f>COUNTIF($P$7:P52,$AA$8)</f>
        <v>0</v>
      </c>
      <c r="F52" s="60">
        <f>COUNTIF($P$7:P52,$AA$9)</f>
        <v>0</v>
      </c>
      <c r="G52" s="60">
        <f>COUNTIF($P$7:P52,$AA$10)</f>
        <v>0</v>
      </c>
      <c r="H52" s="60">
        <f>COUNTIF($P$7:P52,$AA$11)</f>
        <v>0</v>
      </c>
      <c r="I52" s="60">
        <f>COUNTIF($P$7:P52,$AA$12)</f>
        <v>0</v>
      </c>
      <c r="J52" s="60">
        <f>COUNTIF($P$7:P52,$AA$13)</f>
        <v>0</v>
      </c>
      <c r="K52" s="60">
        <f>COUNTIF($P$7:P52,$AA$14)</f>
        <v>0</v>
      </c>
      <c r="L52" s="60">
        <f t="shared" si="0"/>
        <v>0</v>
      </c>
      <c r="M52" s="54"/>
      <c r="N52" s="54"/>
      <c r="O52" s="54"/>
      <c r="P52" s="57">
        <f t="shared" si="3"/>
      </c>
      <c r="Q52" s="54"/>
      <c r="R52" s="71"/>
      <c r="S52" s="101"/>
      <c r="T52" s="101"/>
      <c r="U52" s="102">
        <f t="shared" si="4"/>
      </c>
    </row>
    <row r="53" spans="1:21" ht="21" customHeight="1">
      <c r="A53" s="60">
        <f>COUNTIF(P$7:$P53,$AA$5)</f>
        <v>0</v>
      </c>
      <c r="B53" s="60">
        <f>COUNTIF($P$7:P53,$AA$6)</f>
        <v>0</v>
      </c>
      <c r="C53" s="60">
        <f>COUNTIF($P$7:P53,$AA$7)</f>
        <v>0</v>
      </c>
      <c r="D53" s="60">
        <f>COUNTIF($P$7:P53,$AA$8)+COUNTIF($P$7:P53,$AA$9)</f>
        <v>0</v>
      </c>
      <c r="E53" s="60">
        <f>COUNTIF($P$7:P53,$AA$8)</f>
        <v>0</v>
      </c>
      <c r="F53" s="60">
        <f>COUNTIF($P$7:P53,$AA$9)</f>
        <v>0</v>
      </c>
      <c r="G53" s="60">
        <f>COUNTIF($P$7:P53,$AA$10)</f>
        <v>0</v>
      </c>
      <c r="H53" s="60">
        <f>COUNTIF($P$7:P53,$AA$11)</f>
        <v>0</v>
      </c>
      <c r="I53" s="60">
        <f>COUNTIF($P$7:P53,$AA$12)</f>
        <v>0</v>
      </c>
      <c r="J53" s="60">
        <f>COUNTIF($P$7:P53,$AA$13)</f>
        <v>0</v>
      </c>
      <c r="K53" s="60">
        <f>COUNTIF($P$7:P53,$AA$14)</f>
        <v>0</v>
      </c>
      <c r="L53" s="60">
        <f t="shared" si="0"/>
        <v>0</v>
      </c>
      <c r="M53" s="54"/>
      <c r="N53" s="54"/>
      <c r="O53" s="54"/>
      <c r="P53" s="57">
        <f t="shared" si="3"/>
      </c>
      <c r="Q53" s="54"/>
      <c r="R53" s="71"/>
      <c r="S53" s="101"/>
      <c r="T53" s="101"/>
      <c r="U53" s="102">
        <f t="shared" si="4"/>
      </c>
    </row>
    <row r="54" spans="1:21" ht="21" customHeight="1">
      <c r="A54" s="60">
        <f>COUNTIF(P$7:$P54,$AA$5)</f>
        <v>0</v>
      </c>
      <c r="B54" s="60">
        <f>COUNTIF($P$7:P54,$AA$6)</f>
        <v>0</v>
      </c>
      <c r="C54" s="60">
        <f>COUNTIF($P$7:P54,$AA$7)</f>
        <v>0</v>
      </c>
      <c r="D54" s="60">
        <f>COUNTIF($P$7:P54,$AA$8)+COUNTIF($P$7:P54,$AA$9)</f>
        <v>0</v>
      </c>
      <c r="E54" s="60">
        <f>COUNTIF($P$7:P54,$AA$8)</f>
        <v>0</v>
      </c>
      <c r="F54" s="60">
        <f>COUNTIF($P$7:P54,$AA$9)</f>
        <v>0</v>
      </c>
      <c r="G54" s="60">
        <f>COUNTIF($P$7:P54,$AA$10)</f>
        <v>0</v>
      </c>
      <c r="H54" s="60">
        <f>COUNTIF($P$7:P54,$AA$11)</f>
        <v>0</v>
      </c>
      <c r="I54" s="60">
        <f>COUNTIF($P$7:P54,$AA$12)</f>
        <v>0</v>
      </c>
      <c r="J54" s="60">
        <f>COUNTIF($P$7:P54,$AA$13)</f>
        <v>0</v>
      </c>
      <c r="K54" s="60">
        <f>COUNTIF($P$7:P54,$AA$14)</f>
        <v>0</v>
      </c>
      <c r="L54" s="60">
        <f t="shared" si="0"/>
        <v>0</v>
      </c>
      <c r="M54" s="54"/>
      <c r="N54" s="54"/>
      <c r="O54" s="54"/>
      <c r="P54" s="57">
        <f t="shared" si="3"/>
      </c>
      <c r="Q54" s="54"/>
      <c r="R54" s="71"/>
      <c r="S54" s="101"/>
      <c r="T54" s="101"/>
      <c r="U54" s="102">
        <f t="shared" si="4"/>
      </c>
    </row>
    <row r="55" spans="1:21" ht="21" customHeight="1">
      <c r="A55" s="60">
        <f>COUNTIF(P$7:$P55,$AA$5)</f>
        <v>0</v>
      </c>
      <c r="B55" s="60">
        <f>COUNTIF($P$7:P55,$AA$6)</f>
        <v>0</v>
      </c>
      <c r="C55" s="60">
        <f>COUNTIF($P$7:P55,$AA$7)</f>
        <v>0</v>
      </c>
      <c r="D55" s="60">
        <f>COUNTIF($P$7:P55,$AA$8)+COUNTIF($P$7:P55,$AA$9)</f>
        <v>0</v>
      </c>
      <c r="E55" s="60">
        <f>COUNTIF($P$7:P55,$AA$8)</f>
        <v>0</v>
      </c>
      <c r="F55" s="60">
        <f>COUNTIF($P$7:P55,$AA$9)</f>
        <v>0</v>
      </c>
      <c r="G55" s="60">
        <f>COUNTIF($P$7:P55,$AA$10)</f>
        <v>0</v>
      </c>
      <c r="H55" s="60">
        <f>COUNTIF($P$7:P55,$AA$11)</f>
        <v>0</v>
      </c>
      <c r="I55" s="60">
        <f>COUNTIF($P$7:P55,$AA$12)</f>
        <v>0</v>
      </c>
      <c r="J55" s="60">
        <f>COUNTIF($P$7:P55,$AA$13)</f>
        <v>0</v>
      </c>
      <c r="K55" s="60">
        <f>COUNTIF($P$7:P55,$AA$14)</f>
        <v>0</v>
      </c>
      <c r="L55" s="60">
        <f t="shared" si="0"/>
        <v>0</v>
      </c>
      <c r="M55" s="54"/>
      <c r="N55" s="54"/>
      <c r="O55" s="54"/>
      <c r="P55" s="57">
        <f t="shared" si="3"/>
      </c>
      <c r="Q55" s="54"/>
      <c r="R55" s="71"/>
      <c r="S55" s="101"/>
      <c r="T55" s="101"/>
      <c r="U55" s="102">
        <f t="shared" si="4"/>
      </c>
    </row>
    <row r="56" spans="1:21" ht="21" customHeight="1">
      <c r="A56" s="60">
        <f>COUNTIF(P$7:$P56,$AA$5)</f>
        <v>0</v>
      </c>
      <c r="B56" s="60">
        <f>COUNTIF($P$7:P56,$AA$6)</f>
        <v>0</v>
      </c>
      <c r="C56" s="60">
        <f>COUNTIF($P$7:P56,$AA$7)</f>
        <v>0</v>
      </c>
      <c r="D56" s="60">
        <f>COUNTIF($P$7:P56,$AA$8)+COUNTIF($P$7:P56,$AA$9)</f>
        <v>0</v>
      </c>
      <c r="E56" s="60">
        <f>COUNTIF($P$7:P56,$AA$8)</f>
        <v>0</v>
      </c>
      <c r="F56" s="60">
        <f>COUNTIF($P$7:P56,$AA$9)</f>
        <v>0</v>
      </c>
      <c r="G56" s="60">
        <f>COUNTIF($P$7:P56,$AA$10)</f>
        <v>0</v>
      </c>
      <c r="H56" s="60">
        <f>COUNTIF($P$7:P56,$AA$11)</f>
        <v>0</v>
      </c>
      <c r="I56" s="60">
        <f>COUNTIF($P$7:P56,$AA$12)</f>
        <v>0</v>
      </c>
      <c r="J56" s="60">
        <f>COUNTIF($P$7:P56,$AA$13)</f>
        <v>0</v>
      </c>
      <c r="K56" s="60">
        <f>COUNTIF($P$7:P56,$AA$14)</f>
        <v>0</v>
      </c>
      <c r="L56" s="60">
        <f t="shared" si="0"/>
        <v>0</v>
      </c>
      <c r="M56" s="54"/>
      <c r="N56" s="54"/>
      <c r="O56" s="54"/>
      <c r="P56" s="57">
        <f t="shared" si="3"/>
      </c>
      <c r="Q56" s="54"/>
      <c r="R56" s="71"/>
      <c r="S56" s="101"/>
      <c r="T56" s="101"/>
      <c r="U56" s="102">
        <f t="shared" si="4"/>
      </c>
    </row>
    <row r="57" spans="1:21" ht="21" customHeight="1">
      <c r="A57" s="60">
        <f>COUNTIF(P$7:$P57,$AA$5)</f>
        <v>0</v>
      </c>
      <c r="B57" s="60">
        <f>COUNTIF($P$7:P57,$AA$6)</f>
        <v>0</v>
      </c>
      <c r="C57" s="60">
        <f>COUNTIF($P$7:P57,$AA$7)</f>
        <v>0</v>
      </c>
      <c r="D57" s="60">
        <f>COUNTIF($P$7:P57,$AA$8)+COUNTIF($P$7:P57,$AA$9)</f>
        <v>0</v>
      </c>
      <c r="E57" s="60">
        <f>COUNTIF($P$7:P57,$AA$8)</f>
        <v>0</v>
      </c>
      <c r="F57" s="60">
        <f>COUNTIF($P$7:P57,$AA$9)</f>
        <v>0</v>
      </c>
      <c r="G57" s="60">
        <f>COUNTIF($P$7:P57,$AA$10)</f>
        <v>0</v>
      </c>
      <c r="H57" s="60">
        <f>COUNTIF($P$7:P57,$AA$11)</f>
        <v>0</v>
      </c>
      <c r="I57" s="60">
        <f>COUNTIF($P$7:P57,$AA$12)</f>
        <v>0</v>
      </c>
      <c r="J57" s="60">
        <f>COUNTIF($P$7:P57,$AA$13)</f>
        <v>0</v>
      </c>
      <c r="K57" s="60">
        <f>COUNTIF($P$7:P57,$AA$14)</f>
        <v>0</v>
      </c>
      <c r="L57" s="60">
        <f t="shared" si="0"/>
        <v>0</v>
      </c>
      <c r="M57" s="54"/>
      <c r="N57" s="54"/>
      <c r="O57" s="54"/>
      <c r="P57" s="57">
        <f t="shared" si="3"/>
      </c>
      <c r="Q57" s="54"/>
      <c r="R57" s="71"/>
      <c r="S57" s="101"/>
      <c r="T57" s="101"/>
      <c r="U57" s="102">
        <f t="shared" si="4"/>
      </c>
    </row>
    <row r="58" spans="1:21" ht="21" customHeight="1">
      <c r="A58" s="60">
        <f>COUNTIF(P$7:$P58,$AA$5)</f>
        <v>0</v>
      </c>
      <c r="B58" s="60">
        <f>COUNTIF($P$7:P58,$AA$6)</f>
        <v>0</v>
      </c>
      <c r="C58" s="60">
        <f>COUNTIF($P$7:P58,$AA$7)</f>
        <v>0</v>
      </c>
      <c r="D58" s="60">
        <f>COUNTIF($P$7:P58,$AA$8)+COUNTIF($P$7:P58,$AA$9)</f>
        <v>0</v>
      </c>
      <c r="E58" s="60">
        <f>COUNTIF($P$7:P58,$AA$8)</f>
        <v>0</v>
      </c>
      <c r="F58" s="60">
        <f>COUNTIF($P$7:P58,$AA$9)</f>
        <v>0</v>
      </c>
      <c r="G58" s="60">
        <f>COUNTIF($P$7:P58,$AA$10)</f>
        <v>0</v>
      </c>
      <c r="H58" s="60">
        <f>COUNTIF($P$7:P58,$AA$11)</f>
        <v>0</v>
      </c>
      <c r="I58" s="60">
        <f>COUNTIF($P$7:P58,$AA$12)</f>
        <v>0</v>
      </c>
      <c r="J58" s="60">
        <f>COUNTIF($P$7:P58,$AA$13)</f>
        <v>0</v>
      </c>
      <c r="K58" s="60">
        <f>COUNTIF($P$7:P58,$AA$14)</f>
        <v>0</v>
      </c>
      <c r="L58" s="60">
        <f t="shared" si="0"/>
        <v>0</v>
      </c>
      <c r="M58" s="54"/>
      <c r="N58" s="54"/>
      <c r="O58" s="54"/>
      <c r="P58" s="57">
        <f t="shared" si="3"/>
      </c>
      <c r="Q58" s="54"/>
      <c r="R58" s="71"/>
      <c r="S58" s="101"/>
      <c r="T58" s="101"/>
      <c r="U58" s="102">
        <f t="shared" si="4"/>
      </c>
    </row>
    <row r="59" spans="1:21" ht="21" customHeight="1">
      <c r="A59" s="60">
        <f>COUNTIF(P$7:$P59,$AA$5)</f>
        <v>0</v>
      </c>
      <c r="B59" s="60">
        <f>COUNTIF($P$7:P59,$AA$6)</f>
        <v>0</v>
      </c>
      <c r="C59" s="60">
        <f>COUNTIF($P$7:P59,$AA$7)</f>
        <v>0</v>
      </c>
      <c r="D59" s="60">
        <f>COUNTIF($P$7:P59,$AA$8)+COUNTIF($P$7:P59,$AA$9)</f>
        <v>0</v>
      </c>
      <c r="E59" s="60">
        <f>COUNTIF($P$7:P59,$AA$8)</f>
        <v>0</v>
      </c>
      <c r="F59" s="60">
        <f>COUNTIF($P$7:P59,$AA$9)</f>
        <v>0</v>
      </c>
      <c r="G59" s="60">
        <f>COUNTIF($P$7:P59,$AA$10)</f>
        <v>0</v>
      </c>
      <c r="H59" s="60">
        <f>COUNTIF($P$7:P59,$AA$11)</f>
        <v>0</v>
      </c>
      <c r="I59" s="60">
        <f>COUNTIF($P$7:P59,$AA$12)</f>
        <v>0</v>
      </c>
      <c r="J59" s="60">
        <f>COUNTIF($P$7:P59,$AA$13)</f>
        <v>0</v>
      </c>
      <c r="K59" s="60">
        <f>COUNTIF($P$7:P59,$AA$14)</f>
        <v>0</v>
      </c>
      <c r="L59" s="60">
        <f t="shared" si="0"/>
        <v>0</v>
      </c>
      <c r="M59" s="54"/>
      <c r="N59" s="54"/>
      <c r="O59" s="54"/>
      <c r="P59" s="57">
        <f t="shared" si="3"/>
      </c>
      <c r="Q59" s="54"/>
      <c r="R59" s="71"/>
      <c r="S59" s="101"/>
      <c r="T59" s="101"/>
      <c r="U59" s="102">
        <f t="shared" si="4"/>
      </c>
    </row>
    <row r="60" spans="1:21" ht="21" customHeight="1">
      <c r="A60" s="60">
        <f>COUNTIF(P$7:$P60,$AA$5)</f>
        <v>0</v>
      </c>
      <c r="B60" s="60">
        <f>COUNTIF($P$7:P60,$AA$6)</f>
        <v>0</v>
      </c>
      <c r="C60" s="60">
        <f>COUNTIF($P$7:P60,$AA$7)</f>
        <v>0</v>
      </c>
      <c r="D60" s="60">
        <f>COUNTIF($P$7:P60,$AA$8)+COUNTIF($P$7:P60,$AA$9)</f>
        <v>0</v>
      </c>
      <c r="E60" s="60">
        <f>COUNTIF($P$7:P60,$AA$8)</f>
        <v>0</v>
      </c>
      <c r="F60" s="60">
        <f>COUNTIF($P$7:P60,$AA$9)</f>
        <v>0</v>
      </c>
      <c r="G60" s="60">
        <f>COUNTIF($P$7:P60,$AA$10)</f>
        <v>0</v>
      </c>
      <c r="H60" s="60">
        <f>COUNTIF($P$7:P60,$AA$11)</f>
        <v>0</v>
      </c>
      <c r="I60" s="60">
        <f>COUNTIF($P$7:P60,$AA$12)</f>
        <v>0</v>
      </c>
      <c r="J60" s="60">
        <f>COUNTIF($P$7:P60,$AA$13)</f>
        <v>0</v>
      </c>
      <c r="K60" s="60">
        <f>COUNTIF($P$7:P60,$AA$14)</f>
        <v>0</v>
      </c>
      <c r="L60" s="60">
        <f t="shared" si="0"/>
        <v>0</v>
      </c>
      <c r="M60" s="54"/>
      <c r="N60" s="54"/>
      <c r="O60" s="54"/>
      <c r="P60" s="57">
        <f t="shared" si="3"/>
      </c>
      <c r="Q60" s="54"/>
      <c r="R60" s="71"/>
      <c r="S60" s="101"/>
      <c r="T60" s="101"/>
      <c r="U60" s="102">
        <f t="shared" si="4"/>
      </c>
    </row>
    <row r="61" spans="1:21" ht="21" customHeight="1">
      <c r="A61" s="60">
        <f>COUNTIF(P$7:$P61,$AA$5)</f>
        <v>0</v>
      </c>
      <c r="B61" s="60">
        <f>COUNTIF($P$7:P61,$AA$6)</f>
        <v>0</v>
      </c>
      <c r="C61" s="60">
        <f>COUNTIF($P$7:P61,$AA$7)</f>
        <v>0</v>
      </c>
      <c r="D61" s="60">
        <f>COUNTIF($P$7:P61,$AA$8)+COUNTIF($P$7:P61,$AA$9)</f>
        <v>0</v>
      </c>
      <c r="E61" s="60">
        <f>COUNTIF($P$7:P61,$AA$8)</f>
        <v>0</v>
      </c>
      <c r="F61" s="60">
        <f>COUNTIF($P$7:P61,$AA$9)</f>
        <v>0</v>
      </c>
      <c r="G61" s="60">
        <f>COUNTIF($P$7:P61,$AA$10)</f>
        <v>0</v>
      </c>
      <c r="H61" s="60">
        <f>COUNTIF($P$7:P61,$AA$11)</f>
        <v>0</v>
      </c>
      <c r="I61" s="60">
        <f>COUNTIF($P$7:P61,$AA$12)</f>
        <v>0</v>
      </c>
      <c r="J61" s="60">
        <f>COUNTIF($P$7:P61,$AA$13)</f>
        <v>0</v>
      </c>
      <c r="K61" s="60">
        <f>COUNTIF($P$7:P61,$AA$14)</f>
        <v>0</v>
      </c>
      <c r="L61" s="60">
        <f t="shared" si="0"/>
        <v>0</v>
      </c>
      <c r="M61" s="54"/>
      <c r="N61" s="54"/>
      <c r="O61" s="54"/>
      <c r="P61" s="57">
        <f t="shared" si="3"/>
      </c>
      <c r="Q61" s="54"/>
      <c r="R61" s="71"/>
      <c r="S61" s="101"/>
      <c r="T61" s="101"/>
      <c r="U61" s="102">
        <f t="shared" si="4"/>
      </c>
    </row>
    <row r="62" spans="1:21" ht="21" customHeight="1">
      <c r="A62" s="60">
        <f>COUNTIF(P$7:$P62,$AA$5)</f>
        <v>0</v>
      </c>
      <c r="B62" s="60">
        <f>COUNTIF($P$7:P62,$AA$6)</f>
        <v>0</v>
      </c>
      <c r="C62" s="60">
        <f>COUNTIF($P$7:P62,$AA$7)</f>
        <v>0</v>
      </c>
      <c r="D62" s="60">
        <f>COUNTIF($P$7:P62,$AA$8)+COUNTIF($P$7:P62,$AA$9)</f>
        <v>0</v>
      </c>
      <c r="E62" s="60">
        <f>COUNTIF($P$7:P62,$AA$8)</f>
        <v>0</v>
      </c>
      <c r="F62" s="60">
        <f>COUNTIF($P$7:P62,$AA$9)</f>
        <v>0</v>
      </c>
      <c r="G62" s="60">
        <f>COUNTIF($P$7:P62,$AA$10)</f>
        <v>0</v>
      </c>
      <c r="H62" s="60">
        <f>COUNTIF($P$7:P62,$AA$11)</f>
        <v>0</v>
      </c>
      <c r="I62" s="60">
        <f>COUNTIF($P$7:P62,$AA$12)</f>
        <v>0</v>
      </c>
      <c r="J62" s="60">
        <f>COUNTIF($P$7:P62,$AA$13)</f>
        <v>0</v>
      </c>
      <c r="K62" s="60">
        <f>COUNTIF($P$7:P62,$AA$14)</f>
        <v>0</v>
      </c>
      <c r="L62" s="60">
        <f t="shared" si="0"/>
        <v>0</v>
      </c>
      <c r="M62" s="54"/>
      <c r="N62" s="54"/>
      <c r="O62" s="54"/>
      <c r="P62" s="57">
        <f t="shared" si="3"/>
      </c>
      <c r="Q62" s="54"/>
      <c r="R62" s="71"/>
      <c r="S62" s="101"/>
      <c r="T62" s="101"/>
      <c r="U62" s="102">
        <f t="shared" si="4"/>
      </c>
    </row>
    <row r="63" spans="1:21" ht="21" customHeight="1">
      <c r="A63" s="60">
        <f>COUNTIF(P$7:$P63,$AA$5)</f>
        <v>0</v>
      </c>
      <c r="B63" s="60">
        <f>COUNTIF($P$7:P63,$AA$6)</f>
        <v>0</v>
      </c>
      <c r="C63" s="60">
        <f>COUNTIF($P$7:P63,$AA$7)</f>
        <v>0</v>
      </c>
      <c r="D63" s="60">
        <f>COUNTIF($P$7:P63,$AA$8)+COUNTIF($P$7:P63,$AA$9)</f>
        <v>0</v>
      </c>
      <c r="E63" s="60">
        <f>COUNTIF($P$7:P63,$AA$8)</f>
        <v>0</v>
      </c>
      <c r="F63" s="60">
        <f>COUNTIF($P$7:P63,$AA$9)</f>
        <v>0</v>
      </c>
      <c r="G63" s="60">
        <f>COUNTIF($P$7:P63,$AA$10)</f>
        <v>0</v>
      </c>
      <c r="H63" s="60">
        <f>COUNTIF($P$7:P63,$AA$11)</f>
        <v>0</v>
      </c>
      <c r="I63" s="60">
        <f>COUNTIF($P$7:P63,$AA$12)</f>
        <v>0</v>
      </c>
      <c r="J63" s="60">
        <f>COUNTIF($P$7:P63,$AA$13)</f>
        <v>0</v>
      </c>
      <c r="K63" s="60">
        <f>COUNTIF($P$7:P63,$AA$14)</f>
        <v>0</v>
      </c>
      <c r="L63" s="60">
        <f t="shared" si="0"/>
        <v>0</v>
      </c>
      <c r="M63" s="54"/>
      <c r="N63" s="54"/>
      <c r="O63" s="54"/>
      <c r="P63" s="57">
        <f t="shared" si="3"/>
      </c>
      <c r="Q63" s="54"/>
      <c r="R63" s="71"/>
      <c r="S63" s="101"/>
      <c r="T63" s="101"/>
      <c r="U63" s="102">
        <f t="shared" si="4"/>
      </c>
    </row>
    <row r="64" spans="1:21" ht="21" customHeight="1">
      <c r="A64" s="60">
        <f>COUNTIF(P$7:$P64,$AA$5)</f>
        <v>0</v>
      </c>
      <c r="B64" s="60">
        <f>COUNTIF($P$7:P64,$AA$6)</f>
        <v>0</v>
      </c>
      <c r="C64" s="60">
        <f>COUNTIF($P$7:P64,$AA$7)</f>
        <v>0</v>
      </c>
      <c r="D64" s="60">
        <f>COUNTIF($P$7:P64,$AA$8)+COUNTIF($P$7:P64,$AA$9)</f>
        <v>0</v>
      </c>
      <c r="E64" s="60">
        <f>COUNTIF($P$7:P64,$AA$8)</f>
        <v>0</v>
      </c>
      <c r="F64" s="60">
        <f>COUNTIF($P$7:P64,$AA$9)</f>
        <v>0</v>
      </c>
      <c r="G64" s="60">
        <f>COUNTIF($P$7:P64,$AA$10)</f>
        <v>0</v>
      </c>
      <c r="H64" s="60">
        <f>COUNTIF($P$7:P64,$AA$11)</f>
        <v>0</v>
      </c>
      <c r="I64" s="60">
        <f>COUNTIF($P$7:P64,$AA$12)</f>
        <v>0</v>
      </c>
      <c r="J64" s="60">
        <f>COUNTIF($P$7:P64,$AA$13)</f>
        <v>0</v>
      </c>
      <c r="K64" s="60">
        <f>COUNTIF($P$7:P64,$AA$14)</f>
        <v>0</v>
      </c>
      <c r="L64" s="60">
        <f t="shared" si="0"/>
        <v>0</v>
      </c>
      <c r="M64" s="54"/>
      <c r="N64" s="54"/>
      <c r="O64" s="54"/>
      <c r="P64" s="57">
        <f t="shared" si="3"/>
      </c>
      <c r="Q64" s="54"/>
      <c r="R64" s="71"/>
      <c r="S64" s="101"/>
      <c r="T64" s="101"/>
      <c r="U64" s="102">
        <f t="shared" si="4"/>
      </c>
    </row>
    <row r="65" spans="1:21" ht="21" customHeight="1">
      <c r="A65" s="60">
        <f>COUNTIF(P$7:$P65,$AA$5)</f>
        <v>0</v>
      </c>
      <c r="B65" s="60">
        <f>COUNTIF($P$7:P65,$AA$6)</f>
        <v>0</v>
      </c>
      <c r="C65" s="60">
        <f>COUNTIF($P$7:P65,$AA$7)</f>
        <v>0</v>
      </c>
      <c r="D65" s="60">
        <f>COUNTIF($P$7:P65,$AA$8)+COUNTIF($P$7:P65,$AA$9)</f>
        <v>0</v>
      </c>
      <c r="E65" s="60">
        <f>COUNTIF($P$7:P65,$AA$8)</f>
        <v>0</v>
      </c>
      <c r="F65" s="60">
        <f>COUNTIF($P$7:P65,$AA$9)</f>
        <v>0</v>
      </c>
      <c r="G65" s="60">
        <f>COUNTIF($P$7:P65,$AA$10)</f>
        <v>0</v>
      </c>
      <c r="H65" s="60">
        <f>COUNTIF($P$7:P65,$AA$11)</f>
        <v>0</v>
      </c>
      <c r="I65" s="60">
        <f>COUNTIF($P$7:P65,$AA$12)</f>
        <v>0</v>
      </c>
      <c r="J65" s="60">
        <f>COUNTIF($P$7:P65,$AA$13)</f>
        <v>0</v>
      </c>
      <c r="K65" s="60">
        <f>COUNTIF($P$7:P65,$AA$14)</f>
        <v>0</v>
      </c>
      <c r="L65" s="60">
        <f t="shared" si="0"/>
        <v>0</v>
      </c>
      <c r="M65" s="54"/>
      <c r="N65" s="54"/>
      <c r="O65" s="54"/>
      <c r="P65" s="57">
        <f t="shared" si="3"/>
      </c>
      <c r="Q65" s="54"/>
      <c r="R65" s="71"/>
      <c r="S65" s="101"/>
      <c r="T65" s="101"/>
      <c r="U65" s="102">
        <f t="shared" si="4"/>
      </c>
    </row>
    <row r="66" spans="1:21" ht="21" customHeight="1">
      <c r="A66" s="60">
        <f>COUNTIF(P$7:$P66,$AA$5)</f>
        <v>0</v>
      </c>
      <c r="B66" s="60">
        <f>COUNTIF($P$7:P66,$AA$6)</f>
        <v>0</v>
      </c>
      <c r="C66" s="60">
        <f>COUNTIF($P$7:P66,$AA$7)</f>
        <v>0</v>
      </c>
      <c r="D66" s="60">
        <f>COUNTIF($P$7:P66,$AA$8)+COUNTIF($P$7:P66,$AA$9)</f>
        <v>0</v>
      </c>
      <c r="E66" s="60">
        <f>COUNTIF($P$7:P66,$AA$8)</f>
        <v>0</v>
      </c>
      <c r="F66" s="60">
        <f>COUNTIF($P$7:P66,$AA$9)</f>
        <v>0</v>
      </c>
      <c r="G66" s="60">
        <f>COUNTIF($P$7:P66,$AA$10)</f>
        <v>0</v>
      </c>
      <c r="H66" s="60">
        <f>COUNTIF($P$7:P66,$AA$11)</f>
        <v>0</v>
      </c>
      <c r="I66" s="60">
        <f>COUNTIF($P$7:P66,$AA$12)</f>
        <v>0</v>
      </c>
      <c r="J66" s="60">
        <f>COUNTIF($P$7:P66,$AA$13)</f>
        <v>0</v>
      </c>
      <c r="K66" s="60">
        <f>COUNTIF($P$7:P66,$AA$14)</f>
        <v>0</v>
      </c>
      <c r="L66" s="60">
        <f t="shared" si="0"/>
        <v>0</v>
      </c>
      <c r="M66" s="54"/>
      <c r="N66" s="54"/>
      <c r="O66" s="54"/>
      <c r="P66" s="57">
        <f t="shared" si="3"/>
      </c>
      <c r="Q66" s="54"/>
      <c r="R66" s="71"/>
      <c r="S66" s="101"/>
      <c r="T66" s="101"/>
      <c r="U66" s="102">
        <f t="shared" si="4"/>
      </c>
    </row>
    <row r="67" spans="1:21" ht="21" customHeight="1">
      <c r="A67" s="60">
        <f>COUNTIF(P$7:$P67,$AA$5)</f>
        <v>0</v>
      </c>
      <c r="B67" s="60">
        <f>COUNTIF($P$7:P67,$AA$6)</f>
        <v>0</v>
      </c>
      <c r="C67" s="60">
        <f>COUNTIF($P$7:P67,$AA$7)</f>
        <v>0</v>
      </c>
      <c r="D67" s="60">
        <f>COUNTIF($P$7:P67,$AA$8)+COUNTIF($P$7:P67,$AA$9)</f>
        <v>0</v>
      </c>
      <c r="E67" s="60">
        <f>COUNTIF($P$7:P67,$AA$8)</f>
        <v>0</v>
      </c>
      <c r="F67" s="60">
        <f>COUNTIF($P$7:P67,$AA$9)</f>
        <v>0</v>
      </c>
      <c r="G67" s="60">
        <f>COUNTIF($P$7:P67,$AA$10)</f>
        <v>0</v>
      </c>
      <c r="H67" s="60">
        <f>COUNTIF($P$7:P67,$AA$11)</f>
        <v>0</v>
      </c>
      <c r="I67" s="60">
        <f>COUNTIF($P$7:P67,$AA$12)</f>
        <v>0</v>
      </c>
      <c r="J67" s="60">
        <f>COUNTIF($P$7:P67,$AA$13)</f>
        <v>0</v>
      </c>
      <c r="K67" s="60">
        <f>COUNTIF($P$7:P67,$AA$14)</f>
        <v>0</v>
      </c>
      <c r="L67" s="60">
        <f t="shared" si="0"/>
        <v>0</v>
      </c>
      <c r="M67" s="54"/>
      <c r="N67" s="54"/>
      <c r="O67" s="54"/>
      <c r="P67" s="57">
        <f t="shared" si="3"/>
      </c>
      <c r="Q67" s="54"/>
      <c r="R67" s="71"/>
      <c r="S67" s="101"/>
      <c r="T67" s="101"/>
      <c r="U67" s="102">
        <f t="shared" si="4"/>
      </c>
    </row>
    <row r="68" spans="1:21" ht="21" customHeight="1">
      <c r="A68" s="60">
        <f>COUNTIF(P$7:$P68,$AA$5)</f>
        <v>0</v>
      </c>
      <c r="B68" s="60">
        <f>COUNTIF($P$7:P68,$AA$6)</f>
        <v>0</v>
      </c>
      <c r="C68" s="60">
        <f>COUNTIF($P$7:P68,$AA$7)</f>
        <v>0</v>
      </c>
      <c r="D68" s="60">
        <f>COUNTIF($P$7:P68,$AA$8)+COUNTIF($P$7:P68,$AA$9)</f>
        <v>0</v>
      </c>
      <c r="E68" s="60">
        <f>COUNTIF($P$7:P68,$AA$8)</f>
        <v>0</v>
      </c>
      <c r="F68" s="60">
        <f>COUNTIF($P$7:P68,$AA$9)</f>
        <v>0</v>
      </c>
      <c r="G68" s="60">
        <f>COUNTIF($P$7:P68,$AA$10)</f>
        <v>0</v>
      </c>
      <c r="H68" s="60">
        <f>COUNTIF($P$7:P68,$AA$11)</f>
        <v>0</v>
      </c>
      <c r="I68" s="60">
        <f>COUNTIF($P$7:P68,$AA$12)</f>
        <v>0</v>
      </c>
      <c r="J68" s="60">
        <f>COUNTIF($P$7:P68,$AA$13)</f>
        <v>0</v>
      </c>
      <c r="K68" s="60">
        <f>COUNTIF($P$7:P68,$AA$14)</f>
        <v>0</v>
      </c>
      <c r="L68" s="60">
        <f t="shared" si="0"/>
        <v>0</v>
      </c>
      <c r="M68" s="54"/>
      <c r="N68" s="54"/>
      <c r="O68" s="54"/>
      <c r="P68" s="57">
        <f t="shared" si="3"/>
      </c>
      <c r="Q68" s="54"/>
      <c r="R68" s="71"/>
      <c r="S68" s="101"/>
      <c r="T68" s="101"/>
      <c r="U68" s="102">
        <f t="shared" si="4"/>
      </c>
    </row>
    <row r="69" spans="1:21" ht="21" customHeight="1">
      <c r="A69" s="60">
        <f>COUNTIF(P$7:$P69,$AA$5)</f>
        <v>0</v>
      </c>
      <c r="B69" s="60">
        <f>COUNTIF($P$7:P69,$AA$6)</f>
        <v>0</v>
      </c>
      <c r="C69" s="60">
        <f>COUNTIF($P$7:P69,$AA$7)</f>
        <v>0</v>
      </c>
      <c r="D69" s="60">
        <f>COUNTIF($P$7:P69,$AA$8)+COUNTIF($P$7:P69,$AA$9)</f>
        <v>0</v>
      </c>
      <c r="E69" s="60">
        <f>COUNTIF($P$7:P69,$AA$8)</f>
        <v>0</v>
      </c>
      <c r="F69" s="60">
        <f>COUNTIF($P$7:P69,$AA$9)</f>
        <v>0</v>
      </c>
      <c r="G69" s="60">
        <f>COUNTIF($P$7:P69,$AA$10)</f>
        <v>0</v>
      </c>
      <c r="H69" s="60">
        <f>COUNTIF($P$7:P69,$AA$11)</f>
        <v>0</v>
      </c>
      <c r="I69" s="60">
        <f>COUNTIF($P$7:P69,$AA$12)</f>
        <v>0</v>
      </c>
      <c r="J69" s="60">
        <f>COUNTIF($P$7:P69,$AA$13)</f>
        <v>0</v>
      </c>
      <c r="K69" s="60">
        <f>COUNTIF($P$7:P69,$AA$14)</f>
        <v>0</v>
      </c>
      <c r="L69" s="60">
        <f t="shared" si="0"/>
        <v>0</v>
      </c>
      <c r="M69" s="54"/>
      <c r="N69" s="54"/>
      <c r="O69" s="54"/>
      <c r="P69" s="57">
        <f t="shared" si="3"/>
      </c>
      <c r="Q69" s="54"/>
      <c r="R69" s="71"/>
      <c r="S69" s="101"/>
      <c r="T69" s="101"/>
      <c r="U69" s="102">
        <f t="shared" si="4"/>
      </c>
    </row>
    <row r="70" spans="1:21" ht="21" customHeight="1">
      <c r="A70" s="60">
        <f>COUNTIF(P$7:$P70,$AA$5)</f>
        <v>0</v>
      </c>
      <c r="B70" s="60">
        <f>COUNTIF($P$7:P70,$AA$6)</f>
        <v>0</v>
      </c>
      <c r="C70" s="60">
        <f>COUNTIF($P$7:P70,$AA$7)</f>
        <v>0</v>
      </c>
      <c r="D70" s="60">
        <f>COUNTIF($P$7:P70,$AA$8)+COUNTIF($P$7:P70,$AA$9)</f>
        <v>0</v>
      </c>
      <c r="E70" s="60">
        <f>COUNTIF($P$7:P70,$AA$8)</f>
        <v>0</v>
      </c>
      <c r="F70" s="60">
        <f>COUNTIF($P$7:P70,$AA$9)</f>
        <v>0</v>
      </c>
      <c r="G70" s="60">
        <f>COUNTIF($P$7:P70,$AA$10)</f>
        <v>0</v>
      </c>
      <c r="H70" s="60">
        <f>COUNTIF($P$7:P70,$AA$11)</f>
        <v>0</v>
      </c>
      <c r="I70" s="60">
        <f>COUNTIF($P$7:P70,$AA$12)</f>
        <v>0</v>
      </c>
      <c r="J70" s="60">
        <f>COUNTIF($P$7:P70,$AA$13)</f>
        <v>0</v>
      </c>
      <c r="K70" s="60">
        <f>COUNTIF($P$7:P70,$AA$14)</f>
        <v>0</v>
      </c>
      <c r="L70" s="60">
        <f t="shared" si="0"/>
        <v>0</v>
      </c>
      <c r="M70" s="54"/>
      <c r="N70" s="54"/>
      <c r="O70" s="54"/>
      <c r="P70" s="57">
        <f t="shared" si="3"/>
      </c>
      <c r="Q70" s="54"/>
      <c r="R70" s="71"/>
      <c r="S70" s="101"/>
      <c r="T70" s="101"/>
      <c r="U70" s="102">
        <f t="shared" si="4"/>
      </c>
    </row>
    <row r="71" spans="1:21" ht="21" customHeight="1">
      <c r="A71" s="60">
        <f>COUNTIF(P$7:$P71,$AA$5)</f>
        <v>0</v>
      </c>
      <c r="B71" s="60">
        <f>COUNTIF($P$7:P71,$AA$6)</f>
        <v>0</v>
      </c>
      <c r="C71" s="60">
        <f>COUNTIF($P$7:P71,$AA$7)</f>
        <v>0</v>
      </c>
      <c r="D71" s="60">
        <f>COUNTIF($P$7:P71,$AA$8)+COUNTIF($P$7:P71,$AA$9)</f>
        <v>0</v>
      </c>
      <c r="E71" s="60">
        <f>COUNTIF($P$7:P71,$AA$8)</f>
        <v>0</v>
      </c>
      <c r="F71" s="60">
        <f>COUNTIF($P$7:P71,$AA$9)</f>
        <v>0</v>
      </c>
      <c r="G71" s="60">
        <f>COUNTIF($P$7:P71,$AA$10)</f>
        <v>0</v>
      </c>
      <c r="H71" s="60">
        <f>COUNTIF($P$7:P71,$AA$11)</f>
        <v>0</v>
      </c>
      <c r="I71" s="60">
        <f>COUNTIF($P$7:P71,$AA$12)</f>
        <v>0</v>
      </c>
      <c r="J71" s="60">
        <f>COUNTIF($P$7:P71,$AA$13)</f>
        <v>0</v>
      </c>
      <c r="K71" s="60">
        <f>COUNTIF($P$7:P71,$AA$14)</f>
        <v>0</v>
      </c>
      <c r="L71" s="60">
        <f t="shared" si="0"/>
        <v>0</v>
      </c>
      <c r="M71" s="54"/>
      <c r="N71" s="54"/>
      <c r="O71" s="54"/>
      <c r="P71" s="57">
        <f t="shared" si="3"/>
      </c>
      <c r="Q71" s="54"/>
      <c r="R71" s="71"/>
      <c r="S71" s="101"/>
      <c r="T71" s="101"/>
      <c r="U71" s="102">
        <f t="shared" si="4"/>
      </c>
    </row>
    <row r="72" spans="1:21" ht="21" customHeight="1">
      <c r="A72" s="60">
        <f>COUNTIF(P$7:$P72,$AA$5)</f>
        <v>0</v>
      </c>
      <c r="B72" s="60">
        <f>COUNTIF($P$7:P72,$AA$6)</f>
        <v>0</v>
      </c>
      <c r="C72" s="60">
        <f>COUNTIF($P$7:P72,$AA$7)</f>
        <v>0</v>
      </c>
      <c r="D72" s="60">
        <f>COUNTIF($P$7:P72,$AA$8)+COUNTIF($P$7:P72,$AA$9)</f>
        <v>0</v>
      </c>
      <c r="E72" s="60">
        <f>COUNTIF($P$7:P72,$AA$8)</f>
        <v>0</v>
      </c>
      <c r="F72" s="60">
        <f>COUNTIF($P$7:P72,$AA$9)</f>
        <v>0</v>
      </c>
      <c r="G72" s="60">
        <f>COUNTIF($P$7:P72,$AA$10)</f>
        <v>0</v>
      </c>
      <c r="H72" s="60">
        <f>COUNTIF($P$7:P72,$AA$11)</f>
        <v>0</v>
      </c>
      <c r="I72" s="60">
        <f>COUNTIF($P$7:P72,$AA$12)</f>
        <v>0</v>
      </c>
      <c r="J72" s="60">
        <f>COUNTIF($P$7:P72,$AA$13)</f>
        <v>0</v>
      </c>
      <c r="K72" s="60">
        <f>COUNTIF($P$7:P72,$AA$14)</f>
        <v>0</v>
      </c>
      <c r="L72" s="60">
        <f aca="true" t="shared" si="5" ref="L72:L135">Q72</f>
        <v>0</v>
      </c>
      <c r="M72" s="54"/>
      <c r="N72" s="54"/>
      <c r="O72" s="54"/>
      <c r="P72" s="57">
        <f t="shared" si="3"/>
      </c>
      <c r="Q72" s="54"/>
      <c r="R72" s="71"/>
      <c r="S72" s="101"/>
      <c r="T72" s="101"/>
      <c r="U72" s="102">
        <f t="shared" si="4"/>
      </c>
    </row>
    <row r="73" spans="1:21" ht="21" customHeight="1">
      <c r="A73" s="60">
        <f>COUNTIF(P$7:$P73,$AA$5)</f>
        <v>0</v>
      </c>
      <c r="B73" s="60">
        <f>COUNTIF($P$7:P73,$AA$6)</f>
        <v>0</v>
      </c>
      <c r="C73" s="60">
        <f>COUNTIF($P$7:P73,$AA$7)</f>
        <v>0</v>
      </c>
      <c r="D73" s="60">
        <f>COUNTIF($P$7:P73,$AA$8)+COUNTIF($P$7:P73,$AA$9)</f>
        <v>0</v>
      </c>
      <c r="E73" s="60">
        <f>COUNTIF($P$7:P73,$AA$8)</f>
        <v>0</v>
      </c>
      <c r="F73" s="60">
        <f>COUNTIF($P$7:P73,$AA$9)</f>
        <v>0</v>
      </c>
      <c r="G73" s="60">
        <f>COUNTIF($P$7:P73,$AA$10)</f>
        <v>0</v>
      </c>
      <c r="H73" s="60">
        <f>COUNTIF($P$7:P73,$AA$11)</f>
        <v>0</v>
      </c>
      <c r="I73" s="60">
        <f>COUNTIF($P$7:P73,$AA$12)</f>
        <v>0</v>
      </c>
      <c r="J73" s="60">
        <f>COUNTIF($P$7:P73,$AA$13)</f>
        <v>0</v>
      </c>
      <c r="K73" s="60">
        <f>COUNTIF($P$7:P73,$AA$14)</f>
        <v>0</v>
      </c>
      <c r="L73" s="60">
        <f t="shared" si="5"/>
        <v>0</v>
      </c>
      <c r="M73" s="54"/>
      <c r="N73" s="54"/>
      <c r="O73" s="54"/>
      <c r="P73" s="57">
        <f t="shared" si="3"/>
      </c>
      <c r="Q73" s="54"/>
      <c r="R73" s="71"/>
      <c r="S73" s="101"/>
      <c r="T73" s="101"/>
      <c r="U73" s="102">
        <f t="shared" si="4"/>
      </c>
    </row>
    <row r="74" spans="1:21" ht="21" customHeight="1">
      <c r="A74" s="60">
        <f>COUNTIF(P$7:$P74,$AA$5)</f>
        <v>0</v>
      </c>
      <c r="B74" s="60">
        <f>COUNTIF($P$7:P74,$AA$6)</f>
        <v>0</v>
      </c>
      <c r="C74" s="60">
        <f>COUNTIF($P$7:P74,$AA$7)</f>
        <v>0</v>
      </c>
      <c r="D74" s="60">
        <f>COUNTIF($P$7:P74,$AA$8)+COUNTIF($P$7:P74,$AA$9)</f>
        <v>0</v>
      </c>
      <c r="E74" s="60">
        <f>COUNTIF($P$7:P74,$AA$8)</f>
        <v>0</v>
      </c>
      <c r="F74" s="60">
        <f>COUNTIF($P$7:P74,$AA$9)</f>
        <v>0</v>
      </c>
      <c r="G74" s="60">
        <f>COUNTIF($P$7:P74,$AA$10)</f>
        <v>0</v>
      </c>
      <c r="H74" s="60">
        <f>COUNTIF($P$7:P74,$AA$11)</f>
        <v>0</v>
      </c>
      <c r="I74" s="60">
        <f>COUNTIF($P$7:P74,$AA$12)</f>
        <v>0</v>
      </c>
      <c r="J74" s="60">
        <f>COUNTIF($P$7:P74,$AA$13)</f>
        <v>0</v>
      </c>
      <c r="K74" s="60">
        <f>COUNTIF($P$7:P74,$AA$14)</f>
        <v>0</v>
      </c>
      <c r="L74" s="60">
        <f t="shared" si="5"/>
        <v>0</v>
      </c>
      <c r="M74" s="54"/>
      <c r="N74" s="54"/>
      <c r="O74" s="54"/>
      <c r="P74" s="57">
        <f t="shared" si="3"/>
      </c>
      <c r="Q74" s="54"/>
      <c r="R74" s="71"/>
      <c r="S74" s="101"/>
      <c r="T74" s="101"/>
      <c r="U74" s="102">
        <f t="shared" si="4"/>
      </c>
    </row>
    <row r="75" spans="1:21" ht="21" customHeight="1">
      <c r="A75" s="60">
        <f>COUNTIF(P$7:$P75,$AA$5)</f>
        <v>0</v>
      </c>
      <c r="B75" s="60">
        <f>COUNTIF($P$7:P75,$AA$6)</f>
        <v>0</v>
      </c>
      <c r="C75" s="60">
        <f>COUNTIF($P$7:P75,$AA$7)</f>
        <v>0</v>
      </c>
      <c r="D75" s="60">
        <f>COUNTIF($P$7:P75,$AA$8)+COUNTIF($P$7:P75,$AA$9)</f>
        <v>0</v>
      </c>
      <c r="E75" s="60">
        <f>COUNTIF($P$7:P75,$AA$8)</f>
        <v>0</v>
      </c>
      <c r="F75" s="60">
        <f>COUNTIF($P$7:P75,$AA$9)</f>
        <v>0</v>
      </c>
      <c r="G75" s="60">
        <f>COUNTIF($P$7:P75,$AA$10)</f>
        <v>0</v>
      </c>
      <c r="H75" s="60">
        <f>COUNTIF($P$7:P75,$AA$11)</f>
        <v>0</v>
      </c>
      <c r="I75" s="60">
        <f>COUNTIF($P$7:P75,$AA$12)</f>
        <v>0</v>
      </c>
      <c r="J75" s="60">
        <f>COUNTIF($P$7:P75,$AA$13)</f>
        <v>0</v>
      </c>
      <c r="K75" s="60">
        <f>COUNTIF($P$7:P75,$AA$14)</f>
        <v>0</v>
      </c>
      <c r="L75" s="60">
        <f t="shared" si="5"/>
        <v>0</v>
      </c>
      <c r="M75" s="54"/>
      <c r="N75" s="54"/>
      <c r="O75" s="54"/>
      <c r="P75" s="57">
        <f t="shared" si="3"/>
      </c>
      <c r="Q75" s="54"/>
      <c r="R75" s="71"/>
      <c r="S75" s="101"/>
      <c r="T75" s="101"/>
      <c r="U75" s="102">
        <f t="shared" si="4"/>
      </c>
    </row>
    <row r="76" spans="1:21" ht="21" customHeight="1">
      <c r="A76" s="60">
        <f>COUNTIF(P$7:$P76,$AA$5)</f>
        <v>0</v>
      </c>
      <c r="B76" s="60">
        <f>COUNTIF($P$7:P76,$AA$6)</f>
        <v>0</v>
      </c>
      <c r="C76" s="60">
        <f>COUNTIF($P$7:P76,$AA$7)</f>
        <v>0</v>
      </c>
      <c r="D76" s="60">
        <f>COUNTIF($P$7:P76,$AA$8)+COUNTIF($P$7:P76,$AA$9)</f>
        <v>0</v>
      </c>
      <c r="E76" s="60">
        <f>COUNTIF($P$7:P76,$AA$8)</f>
        <v>0</v>
      </c>
      <c r="F76" s="60">
        <f>COUNTIF($P$7:P76,$AA$9)</f>
        <v>0</v>
      </c>
      <c r="G76" s="60">
        <f>COUNTIF($P$7:P76,$AA$10)</f>
        <v>0</v>
      </c>
      <c r="H76" s="60">
        <f>COUNTIF($P$7:P76,$AA$11)</f>
        <v>0</v>
      </c>
      <c r="I76" s="60">
        <f>COUNTIF($P$7:P76,$AA$12)</f>
        <v>0</v>
      </c>
      <c r="J76" s="60">
        <f>COUNTIF($P$7:P76,$AA$13)</f>
        <v>0</v>
      </c>
      <c r="K76" s="60">
        <f>COUNTIF($P$7:P76,$AA$14)</f>
        <v>0</v>
      </c>
      <c r="L76" s="60">
        <f t="shared" si="5"/>
        <v>0</v>
      </c>
      <c r="M76" s="54"/>
      <c r="N76" s="54"/>
      <c r="O76" s="54"/>
      <c r="P76" s="57">
        <f t="shared" si="3"/>
      </c>
      <c r="Q76" s="54"/>
      <c r="R76" s="71"/>
      <c r="S76" s="101"/>
      <c r="T76" s="101"/>
      <c r="U76" s="102">
        <f t="shared" si="4"/>
      </c>
    </row>
    <row r="77" spans="1:21" ht="21" customHeight="1">
      <c r="A77" s="60">
        <f>COUNTIF(P$7:$P77,$AA$5)</f>
        <v>0</v>
      </c>
      <c r="B77" s="60">
        <f>COUNTIF($P$7:P77,$AA$6)</f>
        <v>0</v>
      </c>
      <c r="C77" s="60">
        <f>COUNTIF($P$7:P77,$AA$7)</f>
        <v>0</v>
      </c>
      <c r="D77" s="60">
        <f>COUNTIF($P$7:P77,$AA$8)+COUNTIF($P$7:P77,$AA$9)</f>
        <v>0</v>
      </c>
      <c r="E77" s="60">
        <f>COUNTIF($P$7:P77,$AA$8)</f>
        <v>0</v>
      </c>
      <c r="F77" s="60">
        <f>COUNTIF($P$7:P77,$AA$9)</f>
        <v>0</v>
      </c>
      <c r="G77" s="60">
        <f>COUNTIF($P$7:P77,$AA$10)</f>
        <v>0</v>
      </c>
      <c r="H77" s="60">
        <f>COUNTIF($P$7:P77,$AA$11)</f>
        <v>0</v>
      </c>
      <c r="I77" s="60">
        <f>COUNTIF($P$7:P77,$AA$12)</f>
        <v>0</v>
      </c>
      <c r="J77" s="60">
        <f>COUNTIF($P$7:P77,$AA$13)</f>
        <v>0</v>
      </c>
      <c r="K77" s="60">
        <f>COUNTIF($P$7:P77,$AA$14)</f>
        <v>0</v>
      </c>
      <c r="L77" s="60">
        <f t="shared" si="5"/>
        <v>0</v>
      </c>
      <c r="M77" s="54"/>
      <c r="N77" s="54"/>
      <c r="O77" s="54"/>
      <c r="P77" s="57">
        <f t="shared" si="3"/>
      </c>
      <c r="Q77" s="54"/>
      <c r="R77" s="71"/>
      <c r="S77" s="101"/>
      <c r="T77" s="101"/>
      <c r="U77" s="102">
        <f t="shared" si="4"/>
      </c>
    </row>
    <row r="78" spans="1:21" ht="21" customHeight="1">
      <c r="A78" s="60">
        <f>COUNTIF(P$7:$P78,$AA$5)</f>
        <v>0</v>
      </c>
      <c r="B78" s="60">
        <f>COUNTIF($P$7:P78,$AA$6)</f>
        <v>0</v>
      </c>
      <c r="C78" s="60">
        <f>COUNTIF($P$7:P78,$AA$7)</f>
        <v>0</v>
      </c>
      <c r="D78" s="60">
        <f>COUNTIF($P$7:P78,$AA$8)+COUNTIF($P$7:P78,$AA$9)</f>
        <v>0</v>
      </c>
      <c r="E78" s="60">
        <f>COUNTIF($P$7:P78,$AA$8)</f>
        <v>0</v>
      </c>
      <c r="F78" s="60">
        <f>COUNTIF($P$7:P78,$AA$9)</f>
        <v>0</v>
      </c>
      <c r="G78" s="60">
        <f>COUNTIF($P$7:P78,$AA$10)</f>
        <v>0</v>
      </c>
      <c r="H78" s="60">
        <f>COUNTIF($P$7:P78,$AA$11)</f>
        <v>0</v>
      </c>
      <c r="I78" s="60">
        <f>COUNTIF($P$7:P78,$AA$12)</f>
        <v>0</v>
      </c>
      <c r="J78" s="60">
        <f>COUNTIF($P$7:P78,$AA$13)</f>
        <v>0</v>
      </c>
      <c r="K78" s="60">
        <f>COUNTIF($P$7:P78,$AA$14)</f>
        <v>0</v>
      </c>
      <c r="L78" s="60">
        <f t="shared" si="5"/>
        <v>0</v>
      </c>
      <c r="M78" s="54"/>
      <c r="N78" s="54"/>
      <c r="O78" s="54"/>
      <c r="P78" s="57">
        <f t="shared" si="3"/>
      </c>
      <c r="Q78" s="54"/>
      <c r="R78" s="71"/>
      <c r="S78" s="101"/>
      <c r="T78" s="101"/>
      <c r="U78" s="102">
        <f t="shared" si="4"/>
      </c>
    </row>
    <row r="79" spans="1:21" ht="21" customHeight="1">
      <c r="A79" s="60">
        <f>COUNTIF(P$7:$P79,$AA$5)</f>
        <v>0</v>
      </c>
      <c r="B79" s="60">
        <f>COUNTIF($P$7:P79,$AA$6)</f>
        <v>0</v>
      </c>
      <c r="C79" s="60">
        <f>COUNTIF($P$7:P79,$AA$7)</f>
        <v>0</v>
      </c>
      <c r="D79" s="60">
        <f>COUNTIF($P$7:P79,$AA$8)+COUNTIF($P$7:P79,$AA$9)</f>
        <v>0</v>
      </c>
      <c r="E79" s="60">
        <f>COUNTIF($P$7:P79,$AA$8)</f>
        <v>0</v>
      </c>
      <c r="F79" s="60">
        <f>COUNTIF($P$7:P79,$AA$9)</f>
        <v>0</v>
      </c>
      <c r="G79" s="60">
        <f>COUNTIF($P$7:P79,$AA$10)</f>
        <v>0</v>
      </c>
      <c r="H79" s="60">
        <f>COUNTIF($P$7:P79,$AA$11)</f>
        <v>0</v>
      </c>
      <c r="I79" s="60">
        <f>COUNTIF($P$7:P79,$AA$12)</f>
        <v>0</v>
      </c>
      <c r="J79" s="60">
        <f>COUNTIF($P$7:P79,$AA$13)</f>
        <v>0</v>
      </c>
      <c r="K79" s="60">
        <f>COUNTIF($P$7:P79,$AA$14)</f>
        <v>0</v>
      </c>
      <c r="L79" s="60">
        <f t="shared" si="5"/>
        <v>0</v>
      </c>
      <c r="M79" s="54"/>
      <c r="N79" s="54"/>
      <c r="O79" s="54"/>
      <c r="P79" s="57">
        <f t="shared" si="3"/>
      </c>
      <c r="Q79" s="54"/>
      <c r="R79" s="71"/>
      <c r="S79" s="101"/>
      <c r="T79" s="101"/>
      <c r="U79" s="102">
        <f t="shared" si="4"/>
      </c>
    </row>
    <row r="80" spans="1:21" ht="21" customHeight="1">
      <c r="A80" s="60">
        <f>COUNTIF(P$7:$P80,$AA$5)</f>
        <v>0</v>
      </c>
      <c r="B80" s="60">
        <f>COUNTIF($P$7:P80,$AA$6)</f>
        <v>0</v>
      </c>
      <c r="C80" s="60">
        <f>COUNTIF($P$7:P80,$AA$7)</f>
        <v>0</v>
      </c>
      <c r="D80" s="60">
        <f>COUNTIF($P$7:P80,$AA$8)+COUNTIF($P$7:P80,$AA$9)</f>
        <v>0</v>
      </c>
      <c r="E80" s="60">
        <f>COUNTIF($P$7:P80,$AA$8)</f>
        <v>0</v>
      </c>
      <c r="F80" s="60">
        <f>COUNTIF($P$7:P80,$AA$9)</f>
        <v>0</v>
      </c>
      <c r="G80" s="60">
        <f>COUNTIF($P$7:P80,$AA$10)</f>
        <v>0</v>
      </c>
      <c r="H80" s="60">
        <f>COUNTIF($P$7:P80,$AA$11)</f>
        <v>0</v>
      </c>
      <c r="I80" s="60">
        <f>COUNTIF($P$7:P80,$AA$12)</f>
        <v>0</v>
      </c>
      <c r="J80" s="60">
        <f>COUNTIF($P$7:P80,$AA$13)</f>
        <v>0</v>
      </c>
      <c r="K80" s="60">
        <f>COUNTIF($P$7:P80,$AA$14)</f>
        <v>0</v>
      </c>
      <c r="L80" s="60">
        <f t="shared" si="5"/>
        <v>0</v>
      </c>
      <c r="M80" s="54"/>
      <c r="N80" s="54"/>
      <c r="O80" s="54"/>
      <c r="P80" s="57">
        <f t="shared" si="3"/>
      </c>
      <c r="Q80" s="54"/>
      <c r="R80" s="71"/>
      <c r="S80" s="101"/>
      <c r="T80" s="101"/>
      <c r="U80" s="102">
        <f t="shared" si="4"/>
      </c>
    </row>
    <row r="81" spans="1:21" ht="21" customHeight="1" thickBot="1">
      <c r="A81" s="60">
        <f>COUNTIF(P$7:$P81,$AA$5)</f>
        <v>0</v>
      </c>
      <c r="B81" s="60">
        <f>COUNTIF($P$7:P81,$AA$6)</f>
        <v>0</v>
      </c>
      <c r="C81" s="60">
        <f>COUNTIF($P$7:P81,$AA$7)</f>
        <v>0</v>
      </c>
      <c r="D81" s="60">
        <f>COUNTIF($P$7:P81,$AA$8)+COUNTIF($P$7:P81,$AA$9)</f>
        <v>0</v>
      </c>
      <c r="E81" s="60">
        <f>COUNTIF($P$7:P81,$AA$8)</f>
        <v>0</v>
      </c>
      <c r="F81" s="60">
        <f>COUNTIF($P$7:P81,$AA$9)</f>
        <v>0</v>
      </c>
      <c r="G81" s="60">
        <f>COUNTIF($P$7:P81,$AA$10)</f>
        <v>0</v>
      </c>
      <c r="H81" s="60">
        <f>COUNTIF($P$7:P81,$AA$11)</f>
        <v>0</v>
      </c>
      <c r="I81" s="60">
        <f>COUNTIF($P$7:P81,$AA$12)</f>
        <v>0</v>
      </c>
      <c r="J81" s="60">
        <f>COUNTIF($P$7:P81,$AA$13)</f>
        <v>0</v>
      </c>
      <c r="K81" s="60">
        <f>COUNTIF($P$7:P81,$AA$14)</f>
        <v>0</v>
      </c>
      <c r="L81" s="60">
        <f t="shared" si="5"/>
        <v>0</v>
      </c>
      <c r="M81" s="56"/>
      <c r="N81" s="56"/>
      <c r="O81" s="56"/>
      <c r="P81" s="57">
        <f t="shared" si="3"/>
      </c>
      <c r="Q81" s="56"/>
      <c r="R81" s="72"/>
      <c r="S81" s="103"/>
      <c r="T81" s="103"/>
      <c r="U81" s="104">
        <f t="shared" si="4"/>
      </c>
    </row>
    <row r="82" spans="1:21" ht="21" customHeight="1" thickTop="1">
      <c r="A82" s="60">
        <f>COUNTIF(P$7:$P82,$AA$5)</f>
        <v>0</v>
      </c>
      <c r="B82" s="60">
        <f>COUNTIF($P$7:P82,$AA$6)</f>
        <v>0</v>
      </c>
      <c r="C82" s="60">
        <f>COUNTIF($P$7:P82,$AA$7)</f>
        <v>0</v>
      </c>
      <c r="D82" s="60">
        <f>COUNTIF($P$7:P82,$AA$8)+COUNTIF($P$7:P82,$AA$9)</f>
        <v>0</v>
      </c>
      <c r="E82" s="60">
        <f>COUNTIF($P$7:P82,$AA$8)</f>
        <v>0</v>
      </c>
      <c r="F82" s="60">
        <f>COUNTIF($P$7:P82,$AA$9)</f>
        <v>0</v>
      </c>
      <c r="G82" s="60">
        <f>COUNTIF($P$7:P82,$AA$10)</f>
        <v>0</v>
      </c>
      <c r="H82" s="60">
        <f>COUNTIF($P$7:P82,$AA$11)</f>
        <v>0</v>
      </c>
      <c r="I82" s="60">
        <f>COUNTIF($P$7:P82,$AA$12)</f>
        <v>0</v>
      </c>
      <c r="J82" s="60">
        <f>COUNTIF($P$7:P82,$AA$13)</f>
        <v>0</v>
      </c>
      <c r="K82" s="60">
        <f>COUNTIF($P$7:P82,$AA$14)</f>
        <v>0</v>
      </c>
      <c r="L82" s="60">
        <f t="shared" si="5"/>
        <v>0</v>
      </c>
      <c r="M82" s="157" t="s">
        <v>5</v>
      </c>
      <c r="N82" s="157"/>
      <c r="O82" s="157"/>
      <c r="P82" s="157"/>
      <c r="Q82" s="157"/>
      <c r="R82" s="158"/>
      <c r="S82" s="105">
        <f>SUM(S47:S81)</f>
        <v>0</v>
      </c>
      <c r="T82" s="105">
        <f>SUM(T47:T81)</f>
        <v>0</v>
      </c>
      <c r="U82" s="105">
        <f>S82-T82</f>
        <v>0</v>
      </c>
    </row>
    <row r="83" spans="1:21" ht="21" customHeight="1">
      <c r="A83" s="60">
        <f>COUNTIF(P$7:$P83,$AA$5)</f>
        <v>0</v>
      </c>
      <c r="B83" s="60">
        <f>COUNTIF($P$7:P83,$AA$6)</f>
        <v>0</v>
      </c>
      <c r="C83" s="60">
        <f>COUNTIF($P$7:P83,$AA$7)</f>
        <v>0</v>
      </c>
      <c r="D83" s="60">
        <f>COUNTIF($P$7:P83,$AA$8)+COUNTIF($P$7:P83,$AA$9)</f>
        <v>0</v>
      </c>
      <c r="E83" s="60">
        <f>COUNTIF($P$7:P83,$AA$8)</f>
        <v>0</v>
      </c>
      <c r="F83" s="60">
        <f>COUNTIF($P$7:P83,$AA$9)</f>
        <v>0</v>
      </c>
      <c r="G83" s="60">
        <f>COUNTIF($P$7:P83,$AA$10)</f>
        <v>0</v>
      </c>
      <c r="H83" s="60">
        <f>COUNTIF($P$7:P83,$AA$11)</f>
        <v>0</v>
      </c>
      <c r="I83" s="60">
        <f>COUNTIF($P$7:P83,$AA$12)</f>
        <v>0</v>
      </c>
      <c r="J83" s="60">
        <f>COUNTIF($P$7:P83,$AA$13)</f>
        <v>0</v>
      </c>
      <c r="K83" s="60">
        <f>COUNTIF($P$7:P83,$AA$14)</f>
        <v>0</v>
      </c>
      <c r="L83" s="60">
        <f t="shared" si="5"/>
        <v>0</v>
      </c>
      <c r="M83" s="60"/>
      <c r="N83" s="60"/>
      <c r="O83" s="60"/>
      <c r="P83" s="60"/>
      <c r="Q83" s="60"/>
      <c r="R83" s="159"/>
      <c r="S83" s="187" t="s">
        <v>6</v>
      </c>
      <c r="T83" s="187"/>
      <c r="U83" s="187"/>
    </row>
    <row r="84" spans="1:21" ht="21" customHeight="1">
      <c r="A84" s="60">
        <f>COUNTIF(P$7:$P84,$AA$5)</f>
        <v>0</v>
      </c>
      <c r="B84" s="60">
        <f>COUNTIF($P$7:P84,$AA$6)</f>
        <v>0</v>
      </c>
      <c r="C84" s="60">
        <f>COUNTIF($P$7:P84,$AA$7)</f>
        <v>0</v>
      </c>
      <c r="D84" s="60">
        <f>COUNTIF($P$7:P84,$AA$8)+COUNTIF($P$7:P84,$AA$9)</f>
        <v>0</v>
      </c>
      <c r="E84" s="60">
        <f>COUNTIF($P$7:P84,$AA$8)</f>
        <v>0</v>
      </c>
      <c r="F84" s="60">
        <f>COUNTIF($P$7:P84,$AA$9)</f>
        <v>0</v>
      </c>
      <c r="G84" s="60">
        <f>COUNTIF($P$7:P84,$AA$10)</f>
        <v>0</v>
      </c>
      <c r="H84" s="60">
        <f>COUNTIF($P$7:P84,$AA$11)</f>
        <v>0</v>
      </c>
      <c r="I84" s="60">
        <f>COUNTIF($P$7:P84,$AA$12)</f>
        <v>0</v>
      </c>
      <c r="J84" s="60">
        <f>COUNTIF($P$7:P84,$AA$13)</f>
        <v>0</v>
      </c>
      <c r="K84" s="60">
        <f>COUNTIF($P$7:P84,$AA$14)</f>
        <v>0</v>
      </c>
      <c r="L84" s="60">
        <f t="shared" si="5"/>
        <v>0</v>
      </c>
      <c r="M84" s="162" t="s">
        <v>135</v>
      </c>
      <c r="N84" s="60"/>
      <c r="O84" s="59">
        <f>IF($R$1="","",$R$1)</f>
        <v>6</v>
      </c>
      <c r="P84" s="162" t="s">
        <v>55</v>
      </c>
      <c r="Q84" s="146"/>
      <c r="R84" s="147" t="s">
        <v>6</v>
      </c>
      <c r="S84" s="114">
        <f>IF($R$2="","",$R$2)</f>
      </c>
      <c r="T84" s="147" t="s">
        <v>37</v>
      </c>
      <c r="U84" s="147" t="s">
        <v>56</v>
      </c>
    </row>
    <row r="85" spans="1:21" ht="21" customHeight="1">
      <c r="A85" s="60">
        <f>COUNTIF(P$7:$P85,$AA$5)</f>
        <v>0</v>
      </c>
      <c r="B85" s="60">
        <f>COUNTIF($P$7:P85,$AA$6)</f>
        <v>0</v>
      </c>
      <c r="C85" s="60">
        <f>COUNTIF($P$7:P85,$AA$7)</f>
        <v>0</v>
      </c>
      <c r="D85" s="60">
        <f>COUNTIF($P$7:P85,$AA$8)+COUNTIF($P$7:P85,$AA$9)</f>
        <v>0</v>
      </c>
      <c r="E85" s="60">
        <f>COUNTIF($P$7:P85,$AA$8)</f>
        <v>0</v>
      </c>
      <c r="F85" s="60">
        <f>COUNTIF($P$7:P85,$AA$9)</f>
        <v>0</v>
      </c>
      <c r="G85" s="60">
        <f>COUNTIF($P$7:P85,$AA$10)</f>
        <v>0</v>
      </c>
      <c r="H85" s="60">
        <f>COUNTIF($P$7:P85,$AA$11)</f>
        <v>0</v>
      </c>
      <c r="I85" s="60">
        <f>COUNTIF($P$7:P85,$AA$12)</f>
        <v>0</v>
      </c>
      <c r="J85" s="60">
        <f>COUNTIF($P$7:P85,$AA$13)</f>
        <v>0</v>
      </c>
      <c r="K85" s="60">
        <f>COUNTIF($P$7:P85,$AA$14)</f>
        <v>0</v>
      </c>
      <c r="L85" s="60">
        <f t="shared" si="5"/>
        <v>0</v>
      </c>
      <c r="M85" s="60"/>
      <c r="N85" s="148"/>
      <c r="O85" s="148"/>
      <c r="P85" s="148"/>
      <c r="Q85" s="149"/>
      <c r="R85" s="150"/>
      <c r="S85" s="151"/>
      <c r="T85" s="151" t="s">
        <v>57</v>
      </c>
      <c r="U85" s="152">
        <v>3</v>
      </c>
    </row>
    <row r="86" spans="1:21" ht="21" customHeight="1">
      <c r="A86" s="60">
        <f>COUNTIF(P$7:$P86,$AA$5)</f>
        <v>0</v>
      </c>
      <c r="B86" s="60">
        <f>COUNTIF($P$7:P86,$AA$6)</f>
        <v>0</v>
      </c>
      <c r="C86" s="60">
        <f>COUNTIF($P$7:P86,$AA$7)</f>
        <v>0</v>
      </c>
      <c r="D86" s="60">
        <f>COUNTIF($P$7:P86,$AA$8)+COUNTIF($P$7:P86,$AA$9)</f>
        <v>0</v>
      </c>
      <c r="E86" s="60">
        <f>COUNTIF($P$7:P86,$AA$8)</f>
        <v>0</v>
      </c>
      <c r="F86" s="60">
        <f>COUNTIF($P$7:P86,$AA$9)</f>
        <v>0</v>
      </c>
      <c r="G86" s="60">
        <f>COUNTIF($P$7:P86,$AA$10)</f>
        <v>0</v>
      </c>
      <c r="H86" s="60">
        <f>COUNTIF($P$7:P86,$AA$11)</f>
        <v>0</v>
      </c>
      <c r="I86" s="60">
        <f>COUNTIF($P$7:P86,$AA$12)</f>
        <v>0</v>
      </c>
      <c r="J86" s="60">
        <f>COUNTIF($P$7:P86,$AA$13)</f>
        <v>0</v>
      </c>
      <c r="K86" s="60">
        <f>COUNTIF($P$7:P86,$AA$14)</f>
        <v>0</v>
      </c>
      <c r="L86" s="60" t="str">
        <f t="shared" si="5"/>
        <v>整理　　　　番号</v>
      </c>
      <c r="M86" s="153" t="s">
        <v>0</v>
      </c>
      <c r="N86" s="153" t="s">
        <v>1</v>
      </c>
      <c r="O86" s="154" t="s">
        <v>73</v>
      </c>
      <c r="P86" s="154" t="s">
        <v>59</v>
      </c>
      <c r="Q86" s="154" t="s">
        <v>53</v>
      </c>
      <c r="R86" s="155" t="s">
        <v>54</v>
      </c>
      <c r="S86" s="156" t="s">
        <v>2</v>
      </c>
      <c r="T86" s="156" t="s">
        <v>3</v>
      </c>
      <c r="U86" s="156" t="s">
        <v>4</v>
      </c>
    </row>
    <row r="87" spans="1:21" ht="21" customHeight="1">
      <c r="A87" s="60">
        <f>COUNTIF(P$7:$P87,$AA$5)</f>
        <v>0</v>
      </c>
      <c r="B87" s="60">
        <f>COUNTIF($P$7:P87,$AA$6)</f>
        <v>0</v>
      </c>
      <c r="C87" s="60">
        <f>COUNTIF($P$7:P87,$AA$7)</f>
        <v>0</v>
      </c>
      <c r="D87" s="60">
        <f>COUNTIF($P$7:P87,$AA$8)+COUNTIF($P$7:P87,$AA$9)</f>
        <v>0</v>
      </c>
      <c r="E87" s="60">
        <f>COUNTIF($P$7:P87,$AA$8)</f>
        <v>0</v>
      </c>
      <c r="F87" s="60">
        <f>COUNTIF($P$7:P87,$AA$9)</f>
        <v>0</v>
      </c>
      <c r="G87" s="60">
        <f>COUNTIF($P$7:P87,$AA$10)</f>
        <v>0</v>
      </c>
      <c r="H87" s="60">
        <f>COUNTIF($P$7:P87,$AA$11)</f>
        <v>0</v>
      </c>
      <c r="I87" s="60">
        <f>COUNTIF($P$7:P87,$AA$12)</f>
        <v>0</v>
      </c>
      <c r="J87" s="60">
        <f>COUNTIF($P$7:P87,$AA$13)</f>
        <v>0</v>
      </c>
      <c r="K87" s="60">
        <f>COUNTIF($P$7:P87,$AA$14)</f>
        <v>0</v>
      </c>
      <c r="L87" s="60">
        <f t="shared" si="5"/>
        <v>0</v>
      </c>
      <c r="M87" s="160"/>
      <c r="N87" s="160"/>
      <c r="O87" s="160"/>
      <c r="P87" s="57">
        <f>IF(O87="","",VLOOKUP(O87,$Y$5:$AA$16,3,FALSE))</f>
      </c>
      <c r="Q87" s="160"/>
      <c r="R87" s="161" t="s">
        <v>84</v>
      </c>
      <c r="S87" s="102">
        <f>S82</f>
        <v>0</v>
      </c>
      <c r="T87" s="102">
        <f>T82</f>
        <v>0</v>
      </c>
      <c r="U87" s="102">
        <f>U82</f>
        <v>0</v>
      </c>
    </row>
    <row r="88" spans="1:21" ht="21" customHeight="1">
      <c r="A88" s="60">
        <f>COUNTIF(P$7:$P88,$AA$5)</f>
        <v>0</v>
      </c>
      <c r="B88" s="60">
        <f>COUNTIF($P$7:P88,$AA$6)</f>
        <v>0</v>
      </c>
      <c r="C88" s="60">
        <f>COUNTIF($P$7:P88,$AA$7)</f>
        <v>0</v>
      </c>
      <c r="D88" s="60">
        <f>COUNTIF($P$7:P88,$AA$8)+COUNTIF($P$7:P88,$AA$9)</f>
        <v>0</v>
      </c>
      <c r="E88" s="60">
        <f>COUNTIF($P$7:P88,$AA$8)</f>
        <v>0</v>
      </c>
      <c r="F88" s="60">
        <f>COUNTIF($P$7:P88,$AA$9)</f>
        <v>0</v>
      </c>
      <c r="G88" s="60">
        <f>COUNTIF($P$7:P88,$AA$10)</f>
        <v>0</v>
      </c>
      <c r="H88" s="60">
        <f>COUNTIF($P$7:P88,$AA$11)</f>
        <v>0</v>
      </c>
      <c r="I88" s="60">
        <f>COUNTIF($P$7:P88,$AA$12)</f>
        <v>0</v>
      </c>
      <c r="J88" s="60">
        <f>COUNTIF($P$7:P88,$AA$13)</f>
        <v>0</v>
      </c>
      <c r="K88" s="60">
        <f>COUNTIF($P$7:P88,$AA$14)</f>
        <v>0</v>
      </c>
      <c r="L88" s="60">
        <f t="shared" si="5"/>
        <v>0</v>
      </c>
      <c r="M88" s="54"/>
      <c r="N88" s="54"/>
      <c r="O88" s="54"/>
      <c r="P88" s="58">
        <f aca="true" t="shared" si="6" ref="P88:P121">IF(O88="","",VLOOKUP(O88,$Y$5:$AA$16,3,FALSE))</f>
      </c>
      <c r="Q88" s="54"/>
      <c r="R88" s="71"/>
      <c r="S88" s="101"/>
      <c r="T88" s="101"/>
      <c r="U88" s="102">
        <f aca="true" t="shared" si="7" ref="U88:U121">IF(AND(S88="",T88=""),"",U87+S88-T88)</f>
      </c>
    </row>
    <row r="89" spans="1:21" ht="21" customHeight="1">
      <c r="A89" s="60">
        <f>COUNTIF(P$7:$P89,$AA$5)</f>
        <v>0</v>
      </c>
      <c r="B89" s="60">
        <f>COUNTIF($P$7:P89,$AA$6)</f>
        <v>0</v>
      </c>
      <c r="C89" s="60">
        <f>COUNTIF($P$7:P89,$AA$7)</f>
        <v>0</v>
      </c>
      <c r="D89" s="60">
        <f>COUNTIF($P$7:P89,$AA$8)+COUNTIF($P$7:P89,$AA$9)</f>
        <v>0</v>
      </c>
      <c r="E89" s="60">
        <f>COUNTIF($P$7:P89,$AA$8)</f>
        <v>0</v>
      </c>
      <c r="F89" s="60">
        <f>COUNTIF($P$7:P89,$AA$9)</f>
        <v>0</v>
      </c>
      <c r="G89" s="60">
        <f>COUNTIF($P$7:P89,$AA$10)</f>
        <v>0</v>
      </c>
      <c r="H89" s="60">
        <f>COUNTIF($P$7:P89,$AA$11)</f>
        <v>0</v>
      </c>
      <c r="I89" s="60">
        <f>COUNTIF($P$7:P89,$AA$12)</f>
        <v>0</v>
      </c>
      <c r="J89" s="60">
        <f>COUNTIF($P$7:P89,$AA$13)</f>
        <v>0</v>
      </c>
      <c r="K89" s="60">
        <f>COUNTIF($P$7:P89,$AA$14)</f>
        <v>0</v>
      </c>
      <c r="L89" s="60">
        <f t="shared" si="5"/>
        <v>0</v>
      </c>
      <c r="M89" s="54"/>
      <c r="N89" s="54"/>
      <c r="O89" s="54"/>
      <c r="P89" s="58">
        <f t="shared" si="6"/>
      </c>
      <c r="Q89" s="54"/>
      <c r="R89" s="71"/>
      <c r="S89" s="101"/>
      <c r="T89" s="101"/>
      <c r="U89" s="102">
        <f t="shared" si="7"/>
      </c>
    </row>
    <row r="90" spans="1:21" ht="21" customHeight="1">
      <c r="A90" s="60">
        <f>COUNTIF(P$7:$P90,$AA$5)</f>
        <v>0</v>
      </c>
      <c r="B90" s="60">
        <f>COUNTIF($P$7:P90,$AA$6)</f>
        <v>0</v>
      </c>
      <c r="C90" s="60">
        <f>COUNTIF($P$7:P90,$AA$7)</f>
        <v>0</v>
      </c>
      <c r="D90" s="60">
        <f>COUNTIF($P$7:P90,$AA$8)+COUNTIF($P$7:P90,$AA$9)</f>
        <v>0</v>
      </c>
      <c r="E90" s="60">
        <f>COUNTIF($P$7:P90,$AA$8)</f>
        <v>0</v>
      </c>
      <c r="F90" s="60">
        <f>COUNTIF($P$7:P90,$AA$9)</f>
        <v>0</v>
      </c>
      <c r="G90" s="60">
        <f>COUNTIF($P$7:P90,$AA$10)</f>
        <v>0</v>
      </c>
      <c r="H90" s="60">
        <f>COUNTIF($P$7:P90,$AA$11)</f>
        <v>0</v>
      </c>
      <c r="I90" s="60">
        <f>COUNTIF($P$7:P90,$AA$12)</f>
        <v>0</v>
      </c>
      <c r="J90" s="60">
        <f>COUNTIF($P$7:P90,$AA$13)</f>
        <v>0</v>
      </c>
      <c r="K90" s="60">
        <f>COUNTIF($P$7:P90,$AA$14)</f>
        <v>0</v>
      </c>
      <c r="L90" s="60">
        <f t="shared" si="5"/>
        <v>0</v>
      </c>
      <c r="M90" s="54"/>
      <c r="N90" s="54"/>
      <c r="O90" s="54"/>
      <c r="P90" s="58">
        <f t="shared" si="6"/>
      </c>
      <c r="Q90" s="54"/>
      <c r="R90" s="71"/>
      <c r="S90" s="101"/>
      <c r="T90" s="101"/>
      <c r="U90" s="102">
        <f t="shared" si="7"/>
      </c>
    </row>
    <row r="91" spans="1:21" ht="21" customHeight="1">
      <c r="A91" s="60">
        <f>COUNTIF(P$7:$P91,$AA$5)</f>
        <v>0</v>
      </c>
      <c r="B91" s="60">
        <f>COUNTIF($P$7:P91,$AA$6)</f>
        <v>0</v>
      </c>
      <c r="C91" s="60">
        <f>COUNTIF($P$7:P91,$AA$7)</f>
        <v>0</v>
      </c>
      <c r="D91" s="60">
        <f>COUNTIF($P$7:P91,$AA$8)+COUNTIF($P$7:P91,$AA$9)</f>
        <v>0</v>
      </c>
      <c r="E91" s="60">
        <f>COUNTIF($P$7:P91,$AA$8)</f>
        <v>0</v>
      </c>
      <c r="F91" s="60">
        <f>COUNTIF($P$7:P91,$AA$9)</f>
        <v>0</v>
      </c>
      <c r="G91" s="60">
        <f>COUNTIF($P$7:P91,$AA$10)</f>
        <v>0</v>
      </c>
      <c r="H91" s="60">
        <f>COUNTIF($P$7:P91,$AA$11)</f>
        <v>0</v>
      </c>
      <c r="I91" s="60">
        <f>COUNTIF($P$7:P91,$AA$12)</f>
        <v>0</v>
      </c>
      <c r="J91" s="60">
        <f>COUNTIF($P$7:P91,$AA$13)</f>
        <v>0</v>
      </c>
      <c r="K91" s="60">
        <f>COUNTIF($P$7:P91,$AA$14)</f>
        <v>0</v>
      </c>
      <c r="L91" s="60">
        <f t="shared" si="5"/>
        <v>0</v>
      </c>
      <c r="M91" s="54"/>
      <c r="N91" s="54"/>
      <c r="O91" s="54"/>
      <c r="P91" s="58">
        <f t="shared" si="6"/>
      </c>
      <c r="Q91" s="54"/>
      <c r="R91" s="71"/>
      <c r="S91" s="101"/>
      <c r="T91" s="101"/>
      <c r="U91" s="102">
        <f t="shared" si="7"/>
      </c>
    </row>
    <row r="92" spans="1:21" ht="21" customHeight="1">
      <c r="A92" s="60">
        <f>COUNTIF(P$7:$P92,$AA$5)</f>
        <v>0</v>
      </c>
      <c r="B92" s="60">
        <f>COUNTIF($P$7:P92,$AA$6)</f>
        <v>0</v>
      </c>
      <c r="C92" s="60">
        <f>COUNTIF($P$7:P92,$AA$7)</f>
        <v>0</v>
      </c>
      <c r="D92" s="60">
        <f>COUNTIF($P$7:P92,$AA$8)+COUNTIF($P$7:P92,$AA$9)</f>
        <v>0</v>
      </c>
      <c r="E92" s="60">
        <f>COUNTIF($P$7:P92,$AA$8)</f>
        <v>0</v>
      </c>
      <c r="F92" s="60">
        <f>COUNTIF($P$7:P92,$AA$9)</f>
        <v>0</v>
      </c>
      <c r="G92" s="60">
        <f>COUNTIF($P$7:P92,$AA$10)</f>
        <v>0</v>
      </c>
      <c r="H92" s="60">
        <f>COUNTIF($P$7:P92,$AA$11)</f>
        <v>0</v>
      </c>
      <c r="I92" s="60">
        <f>COUNTIF($P$7:P92,$AA$12)</f>
        <v>0</v>
      </c>
      <c r="J92" s="60">
        <f>COUNTIF($P$7:P92,$AA$13)</f>
        <v>0</v>
      </c>
      <c r="K92" s="60">
        <f>COUNTIF($P$7:P92,$AA$14)</f>
        <v>0</v>
      </c>
      <c r="L92" s="60">
        <f t="shared" si="5"/>
        <v>0</v>
      </c>
      <c r="M92" s="54"/>
      <c r="N92" s="54"/>
      <c r="O92" s="54"/>
      <c r="P92" s="58">
        <f t="shared" si="6"/>
      </c>
      <c r="Q92" s="54"/>
      <c r="R92" s="71"/>
      <c r="S92" s="101"/>
      <c r="T92" s="101"/>
      <c r="U92" s="102">
        <f t="shared" si="7"/>
      </c>
    </row>
    <row r="93" spans="1:21" ht="21" customHeight="1">
      <c r="A93" s="60">
        <f>COUNTIF(P$7:$P93,$AA$5)</f>
        <v>0</v>
      </c>
      <c r="B93" s="60">
        <f>COUNTIF($P$7:P93,$AA$6)</f>
        <v>0</v>
      </c>
      <c r="C93" s="60">
        <f>COUNTIF($P$7:P93,$AA$7)</f>
        <v>0</v>
      </c>
      <c r="D93" s="60">
        <f>COUNTIF($P$7:P93,$AA$8)+COUNTIF($P$7:P93,$AA$9)</f>
        <v>0</v>
      </c>
      <c r="E93" s="60">
        <f>COUNTIF($P$7:P93,$AA$8)</f>
        <v>0</v>
      </c>
      <c r="F93" s="60">
        <f>COUNTIF($P$7:P93,$AA$9)</f>
        <v>0</v>
      </c>
      <c r="G93" s="60">
        <f>COUNTIF($P$7:P93,$AA$10)</f>
        <v>0</v>
      </c>
      <c r="H93" s="60">
        <f>COUNTIF($P$7:P93,$AA$11)</f>
        <v>0</v>
      </c>
      <c r="I93" s="60">
        <f>COUNTIF($P$7:P93,$AA$12)</f>
        <v>0</v>
      </c>
      <c r="J93" s="60">
        <f>COUNTIF($P$7:P93,$AA$13)</f>
        <v>0</v>
      </c>
      <c r="K93" s="60">
        <f>COUNTIF($P$7:P93,$AA$14)</f>
        <v>0</v>
      </c>
      <c r="L93" s="60">
        <f t="shared" si="5"/>
        <v>0</v>
      </c>
      <c r="M93" s="54"/>
      <c r="N93" s="54"/>
      <c r="O93" s="54"/>
      <c r="P93" s="58">
        <f t="shared" si="6"/>
      </c>
      <c r="Q93" s="54"/>
      <c r="R93" s="71"/>
      <c r="S93" s="101"/>
      <c r="T93" s="101"/>
      <c r="U93" s="102">
        <f t="shared" si="7"/>
      </c>
    </row>
    <row r="94" spans="1:21" ht="21" customHeight="1">
      <c r="A94" s="60">
        <f>COUNTIF(P$7:$P94,$AA$5)</f>
        <v>0</v>
      </c>
      <c r="B94" s="60">
        <f>COUNTIF($P$7:P94,$AA$6)</f>
        <v>0</v>
      </c>
      <c r="C94" s="60">
        <f>COUNTIF($P$7:P94,$AA$7)</f>
        <v>0</v>
      </c>
      <c r="D94" s="60">
        <f>COUNTIF($P$7:P94,$AA$8)+COUNTIF($P$7:P94,$AA$9)</f>
        <v>0</v>
      </c>
      <c r="E94" s="60">
        <f>COUNTIF($P$7:P94,$AA$8)</f>
        <v>0</v>
      </c>
      <c r="F94" s="60">
        <f>COUNTIF($P$7:P94,$AA$9)</f>
        <v>0</v>
      </c>
      <c r="G94" s="60">
        <f>COUNTIF($P$7:P94,$AA$10)</f>
        <v>0</v>
      </c>
      <c r="H94" s="60">
        <f>COUNTIF($P$7:P94,$AA$11)</f>
        <v>0</v>
      </c>
      <c r="I94" s="60">
        <f>COUNTIF($P$7:P94,$AA$12)</f>
        <v>0</v>
      </c>
      <c r="J94" s="60">
        <f>COUNTIF($P$7:P94,$AA$13)</f>
        <v>0</v>
      </c>
      <c r="K94" s="60">
        <f>COUNTIF($P$7:P94,$AA$14)</f>
        <v>0</v>
      </c>
      <c r="L94" s="60">
        <f t="shared" si="5"/>
        <v>0</v>
      </c>
      <c r="M94" s="54"/>
      <c r="N94" s="54"/>
      <c r="O94" s="54"/>
      <c r="P94" s="58">
        <f t="shared" si="6"/>
      </c>
      <c r="Q94" s="54"/>
      <c r="R94" s="71"/>
      <c r="S94" s="101"/>
      <c r="T94" s="101"/>
      <c r="U94" s="102">
        <f t="shared" si="7"/>
      </c>
    </row>
    <row r="95" spans="1:21" ht="21" customHeight="1">
      <c r="A95" s="60">
        <f>COUNTIF(P$7:$P95,$AA$5)</f>
        <v>0</v>
      </c>
      <c r="B95" s="60">
        <f>COUNTIF($P$7:P95,$AA$6)</f>
        <v>0</v>
      </c>
      <c r="C95" s="60">
        <f>COUNTIF($P$7:P95,$AA$7)</f>
        <v>0</v>
      </c>
      <c r="D95" s="60">
        <f>COUNTIF($P$7:P95,$AA$8)+COUNTIF($P$7:P95,$AA$9)</f>
        <v>0</v>
      </c>
      <c r="E95" s="60">
        <f>COUNTIF($P$7:P95,$AA$8)</f>
        <v>0</v>
      </c>
      <c r="F95" s="60">
        <f>COUNTIF($P$7:P95,$AA$9)</f>
        <v>0</v>
      </c>
      <c r="G95" s="60">
        <f>COUNTIF($P$7:P95,$AA$10)</f>
        <v>0</v>
      </c>
      <c r="H95" s="60">
        <f>COUNTIF($P$7:P95,$AA$11)</f>
        <v>0</v>
      </c>
      <c r="I95" s="60">
        <f>COUNTIF($P$7:P95,$AA$12)</f>
        <v>0</v>
      </c>
      <c r="J95" s="60">
        <f>COUNTIF($P$7:P95,$AA$13)</f>
        <v>0</v>
      </c>
      <c r="K95" s="60">
        <f>COUNTIF($P$7:P95,$AA$14)</f>
        <v>0</v>
      </c>
      <c r="L95" s="60">
        <f t="shared" si="5"/>
        <v>0</v>
      </c>
      <c r="M95" s="54"/>
      <c r="N95" s="54"/>
      <c r="O95" s="54"/>
      <c r="P95" s="58">
        <f t="shared" si="6"/>
      </c>
      <c r="Q95" s="54"/>
      <c r="R95" s="71"/>
      <c r="S95" s="101"/>
      <c r="T95" s="101"/>
      <c r="U95" s="102">
        <f t="shared" si="7"/>
      </c>
    </row>
    <row r="96" spans="1:21" ht="21" customHeight="1">
      <c r="A96" s="60">
        <f>COUNTIF(P$7:$P96,$AA$5)</f>
        <v>0</v>
      </c>
      <c r="B96" s="60">
        <f>COUNTIF($P$7:P96,$AA$6)</f>
        <v>0</v>
      </c>
      <c r="C96" s="60">
        <f>COUNTIF($P$7:P96,$AA$7)</f>
        <v>0</v>
      </c>
      <c r="D96" s="60">
        <f>COUNTIF($P$7:P96,$AA$8)+COUNTIF($P$7:P96,$AA$9)</f>
        <v>0</v>
      </c>
      <c r="E96" s="60">
        <f>COUNTIF($P$7:P96,$AA$8)</f>
        <v>0</v>
      </c>
      <c r="F96" s="60">
        <f>COUNTIF($P$7:P96,$AA$9)</f>
        <v>0</v>
      </c>
      <c r="G96" s="60">
        <f>COUNTIF($P$7:P96,$AA$10)</f>
        <v>0</v>
      </c>
      <c r="H96" s="60">
        <f>COUNTIF($P$7:P96,$AA$11)</f>
        <v>0</v>
      </c>
      <c r="I96" s="60">
        <f>COUNTIF($P$7:P96,$AA$12)</f>
        <v>0</v>
      </c>
      <c r="J96" s="60">
        <f>COUNTIF($P$7:P96,$AA$13)</f>
        <v>0</v>
      </c>
      <c r="K96" s="60">
        <f>COUNTIF($P$7:P96,$AA$14)</f>
        <v>0</v>
      </c>
      <c r="L96" s="60">
        <f t="shared" si="5"/>
        <v>0</v>
      </c>
      <c r="M96" s="54"/>
      <c r="N96" s="54"/>
      <c r="O96" s="54"/>
      <c r="P96" s="58">
        <f t="shared" si="6"/>
      </c>
      <c r="Q96" s="54"/>
      <c r="R96" s="71"/>
      <c r="S96" s="101"/>
      <c r="T96" s="101"/>
      <c r="U96" s="102">
        <f t="shared" si="7"/>
      </c>
    </row>
    <row r="97" spans="1:21" ht="21" customHeight="1">
      <c r="A97" s="60">
        <f>COUNTIF(P$7:$P97,$AA$5)</f>
        <v>0</v>
      </c>
      <c r="B97" s="60">
        <f>COUNTIF($P$7:P97,$AA$6)</f>
        <v>0</v>
      </c>
      <c r="C97" s="60">
        <f>COUNTIF($P$7:P97,$AA$7)</f>
        <v>0</v>
      </c>
      <c r="D97" s="60">
        <f>COUNTIF($P$7:P97,$AA$8)+COUNTIF($P$7:P97,$AA$9)</f>
        <v>0</v>
      </c>
      <c r="E97" s="60">
        <f>COUNTIF($P$7:P97,$AA$8)</f>
        <v>0</v>
      </c>
      <c r="F97" s="60">
        <f>COUNTIF($P$7:P97,$AA$9)</f>
        <v>0</v>
      </c>
      <c r="G97" s="60">
        <f>COUNTIF($P$7:P97,$AA$10)</f>
        <v>0</v>
      </c>
      <c r="H97" s="60">
        <f>COUNTIF($P$7:P97,$AA$11)</f>
        <v>0</v>
      </c>
      <c r="I97" s="60">
        <f>COUNTIF($P$7:P97,$AA$12)</f>
        <v>0</v>
      </c>
      <c r="J97" s="60">
        <f>COUNTIF($P$7:P97,$AA$13)</f>
        <v>0</v>
      </c>
      <c r="K97" s="60">
        <f>COUNTIF($P$7:P97,$AA$14)</f>
        <v>0</v>
      </c>
      <c r="L97" s="60">
        <f t="shared" si="5"/>
        <v>0</v>
      </c>
      <c r="M97" s="54"/>
      <c r="N97" s="54"/>
      <c r="O97" s="54"/>
      <c r="P97" s="58">
        <f t="shared" si="6"/>
      </c>
      <c r="Q97" s="54"/>
      <c r="R97" s="71"/>
      <c r="S97" s="101"/>
      <c r="T97" s="101"/>
      <c r="U97" s="102">
        <f t="shared" si="7"/>
      </c>
    </row>
    <row r="98" spans="1:21" ht="21" customHeight="1">
      <c r="A98" s="60">
        <f>COUNTIF(P$7:$P98,$AA$5)</f>
        <v>0</v>
      </c>
      <c r="B98" s="60">
        <f>COUNTIF($P$7:P98,$AA$6)</f>
        <v>0</v>
      </c>
      <c r="C98" s="60">
        <f>COUNTIF($P$7:P98,$AA$7)</f>
        <v>0</v>
      </c>
      <c r="D98" s="60">
        <f>COUNTIF($P$7:P98,$AA$8)+COUNTIF($P$7:P98,$AA$9)</f>
        <v>0</v>
      </c>
      <c r="E98" s="60">
        <f>COUNTIF($P$7:P98,$AA$8)</f>
        <v>0</v>
      </c>
      <c r="F98" s="60">
        <f>COUNTIF($P$7:P98,$AA$9)</f>
        <v>0</v>
      </c>
      <c r="G98" s="60">
        <f>COUNTIF($P$7:P98,$AA$10)</f>
        <v>0</v>
      </c>
      <c r="H98" s="60">
        <f>COUNTIF($P$7:P98,$AA$11)</f>
        <v>0</v>
      </c>
      <c r="I98" s="60">
        <f>COUNTIF($P$7:P98,$AA$12)</f>
        <v>0</v>
      </c>
      <c r="J98" s="60">
        <f>COUNTIF($P$7:P98,$AA$13)</f>
        <v>0</v>
      </c>
      <c r="K98" s="60">
        <f>COUNTIF($P$7:P98,$AA$14)</f>
        <v>0</v>
      </c>
      <c r="L98" s="60">
        <f t="shared" si="5"/>
        <v>0</v>
      </c>
      <c r="M98" s="54"/>
      <c r="N98" s="54"/>
      <c r="O98" s="54"/>
      <c r="P98" s="58">
        <f t="shared" si="6"/>
      </c>
      <c r="Q98" s="54"/>
      <c r="R98" s="71"/>
      <c r="S98" s="101"/>
      <c r="T98" s="101"/>
      <c r="U98" s="102">
        <f t="shared" si="7"/>
      </c>
    </row>
    <row r="99" spans="1:21" ht="21" customHeight="1">
      <c r="A99" s="60">
        <f>COUNTIF(P$7:$P99,$AA$5)</f>
        <v>0</v>
      </c>
      <c r="B99" s="60">
        <f>COUNTIF($P$7:P99,$AA$6)</f>
        <v>0</v>
      </c>
      <c r="C99" s="60">
        <f>COUNTIF($P$7:P99,$AA$7)</f>
        <v>0</v>
      </c>
      <c r="D99" s="60">
        <f>COUNTIF($P$7:P99,$AA$8)+COUNTIF($P$7:P99,$AA$9)</f>
        <v>0</v>
      </c>
      <c r="E99" s="60">
        <f>COUNTIF($P$7:P99,$AA$8)</f>
        <v>0</v>
      </c>
      <c r="F99" s="60">
        <f>COUNTIF($P$7:P99,$AA$9)</f>
        <v>0</v>
      </c>
      <c r="G99" s="60">
        <f>COUNTIF($P$7:P99,$AA$10)</f>
        <v>0</v>
      </c>
      <c r="H99" s="60">
        <f>COUNTIF($P$7:P99,$AA$11)</f>
        <v>0</v>
      </c>
      <c r="I99" s="60">
        <f>COUNTIF($P$7:P99,$AA$12)</f>
        <v>0</v>
      </c>
      <c r="J99" s="60">
        <f>COUNTIF($P$7:P99,$AA$13)</f>
        <v>0</v>
      </c>
      <c r="K99" s="60">
        <f>COUNTIF($P$7:P99,$AA$14)</f>
        <v>0</v>
      </c>
      <c r="L99" s="60">
        <f t="shared" si="5"/>
        <v>0</v>
      </c>
      <c r="M99" s="54"/>
      <c r="N99" s="54"/>
      <c r="O99" s="54"/>
      <c r="P99" s="58">
        <f t="shared" si="6"/>
      </c>
      <c r="Q99" s="54"/>
      <c r="R99" s="71"/>
      <c r="S99" s="101"/>
      <c r="T99" s="101"/>
      <c r="U99" s="102">
        <f t="shared" si="7"/>
      </c>
    </row>
    <row r="100" spans="1:21" ht="21" customHeight="1">
      <c r="A100" s="60">
        <f>COUNTIF(P$7:$P100,$AA$5)</f>
        <v>0</v>
      </c>
      <c r="B100" s="60">
        <f>COUNTIF($P$7:P100,$AA$6)</f>
        <v>0</v>
      </c>
      <c r="C100" s="60">
        <f>COUNTIF($P$7:P100,$AA$7)</f>
        <v>0</v>
      </c>
      <c r="D100" s="60">
        <f>COUNTIF($P$7:P100,$AA$8)+COUNTIF($P$7:P100,$AA$9)</f>
        <v>0</v>
      </c>
      <c r="E100" s="60">
        <f>COUNTIF($P$7:P100,$AA$8)</f>
        <v>0</v>
      </c>
      <c r="F100" s="60">
        <f>COUNTIF($P$7:P100,$AA$9)</f>
        <v>0</v>
      </c>
      <c r="G100" s="60">
        <f>COUNTIF($P$7:P100,$AA$10)</f>
        <v>0</v>
      </c>
      <c r="H100" s="60">
        <f>COUNTIF($P$7:P100,$AA$11)</f>
        <v>0</v>
      </c>
      <c r="I100" s="60">
        <f>COUNTIF($P$7:P100,$AA$12)</f>
        <v>0</v>
      </c>
      <c r="J100" s="60">
        <f>COUNTIF($P$7:P100,$AA$13)</f>
        <v>0</v>
      </c>
      <c r="K100" s="60">
        <f>COUNTIF($P$7:P100,$AA$14)</f>
        <v>0</v>
      </c>
      <c r="L100" s="60">
        <f t="shared" si="5"/>
        <v>0</v>
      </c>
      <c r="M100" s="54"/>
      <c r="N100" s="54"/>
      <c r="O100" s="54"/>
      <c r="P100" s="58">
        <f t="shared" si="6"/>
      </c>
      <c r="Q100" s="54"/>
      <c r="R100" s="71"/>
      <c r="S100" s="101"/>
      <c r="T100" s="101"/>
      <c r="U100" s="102">
        <f t="shared" si="7"/>
      </c>
    </row>
    <row r="101" spans="1:21" ht="21" customHeight="1">
      <c r="A101" s="60">
        <f>COUNTIF(P$7:$P101,$AA$5)</f>
        <v>0</v>
      </c>
      <c r="B101" s="60">
        <f>COUNTIF($P$7:P101,$AA$6)</f>
        <v>0</v>
      </c>
      <c r="C101" s="60">
        <f>COUNTIF($P$7:P101,$AA$7)</f>
        <v>0</v>
      </c>
      <c r="D101" s="60">
        <f>COUNTIF($P$7:P101,$AA$8)+COUNTIF($P$7:P101,$AA$9)</f>
        <v>0</v>
      </c>
      <c r="E101" s="60">
        <f>COUNTIF($P$7:P101,$AA$8)</f>
        <v>0</v>
      </c>
      <c r="F101" s="60">
        <f>COUNTIF($P$7:P101,$AA$9)</f>
        <v>0</v>
      </c>
      <c r="G101" s="60">
        <f>COUNTIF($P$7:P101,$AA$10)</f>
        <v>0</v>
      </c>
      <c r="H101" s="60">
        <f>COUNTIF($P$7:P101,$AA$11)</f>
        <v>0</v>
      </c>
      <c r="I101" s="60">
        <f>COUNTIF($P$7:P101,$AA$12)</f>
        <v>0</v>
      </c>
      <c r="J101" s="60">
        <f>COUNTIF($P$7:P101,$AA$13)</f>
        <v>0</v>
      </c>
      <c r="K101" s="60">
        <f>COUNTIF($P$7:P101,$AA$14)</f>
        <v>0</v>
      </c>
      <c r="L101" s="60">
        <f t="shared" si="5"/>
        <v>0</v>
      </c>
      <c r="M101" s="54"/>
      <c r="N101" s="54"/>
      <c r="O101" s="54"/>
      <c r="P101" s="58">
        <f t="shared" si="6"/>
      </c>
      <c r="Q101" s="54"/>
      <c r="R101" s="71"/>
      <c r="S101" s="101"/>
      <c r="T101" s="101"/>
      <c r="U101" s="102">
        <f t="shared" si="7"/>
      </c>
    </row>
    <row r="102" spans="1:21" ht="21" customHeight="1">
      <c r="A102" s="60">
        <f>COUNTIF(P$7:$P102,$AA$5)</f>
        <v>0</v>
      </c>
      <c r="B102" s="60">
        <f>COUNTIF($P$7:P102,$AA$6)</f>
        <v>0</v>
      </c>
      <c r="C102" s="60">
        <f>COUNTIF($P$7:P102,$AA$7)</f>
        <v>0</v>
      </c>
      <c r="D102" s="60">
        <f>COUNTIF($P$7:P102,$AA$8)+COUNTIF($P$7:P102,$AA$9)</f>
        <v>0</v>
      </c>
      <c r="E102" s="60">
        <f>COUNTIF($P$7:P102,$AA$8)</f>
        <v>0</v>
      </c>
      <c r="F102" s="60">
        <f>COUNTIF($P$7:P102,$AA$9)</f>
        <v>0</v>
      </c>
      <c r="G102" s="60">
        <f>COUNTIF($P$7:P102,$AA$10)</f>
        <v>0</v>
      </c>
      <c r="H102" s="60">
        <f>COUNTIF($P$7:P102,$AA$11)</f>
        <v>0</v>
      </c>
      <c r="I102" s="60">
        <f>COUNTIF($P$7:P102,$AA$12)</f>
        <v>0</v>
      </c>
      <c r="J102" s="60">
        <f>COUNTIF($P$7:P102,$AA$13)</f>
        <v>0</v>
      </c>
      <c r="K102" s="60">
        <f>COUNTIF($P$7:P102,$AA$14)</f>
        <v>0</v>
      </c>
      <c r="L102" s="60">
        <f t="shared" si="5"/>
        <v>0</v>
      </c>
      <c r="M102" s="54"/>
      <c r="N102" s="54"/>
      <c r="O102" s="54"/>
      <c r="P102" s="58">
        <f t="shared" si="6"/>
      </c>
      <c r="Q102" s="54"/>
      <c r="R102" s="71"/>
      <c r="S102" s="101"/>
      <c r="T102" s="101"/>
      <c r="U102" s="102">
        <f t="shared" si="7"/>
      </c>
    </row>
    <row r="103" spans="1:21" ht="21" customHeight="1">
      <c r="A103" s="60">
        <f>COUNTIF(P$7:$P103,$AA$5)</f>
        <v>0</v>
      </c>
      <c r="B103" s="60">
        <f>COUNTIF($P$7:P103,$AA$6)</f>
        <v>0</v>
      </c>
      <c r="C103" s="60">
        <f>COUNTIF($P$7:P103,$AA$7)</f>
        <v>0</v>
      </c>
      <c r="D103" s="60">
        <f>COUNTIF($P$7:P103,$AA$8)+COUNTIF($P$7:P103,$AA$9)</f>
        <v>0</v>
      </c>
      <c r="E103" s="60">
        <f>COUNTIF($P$7:P103,$AA$8)</f>
        <v>0</v>
      </c>
      <c r="F103" s="60">
        <f>COUNTIF($P$7:P103,$AA$9)</f>
        <v>0</v>
      </c>
      <c r="G103" s="60">
        <f>COUNTIF($P$7:P103,$AA$10)</f>
        <v>0</v>
      </c>
      <c r="H103" s="60">
        <f>COUNTIF($P$7:P103,$AA$11)</f>
        <v>0</v>
      </c>
      <c r="I103" s="60">
        <f>COUNTIF($P$7:P103,$AA$12)</f>
        <v>0</v>
      </c>
      <c r="J103" s="60">
        <f>COUNTIF($P$7:P103,$AA$13)</f>
        <v>0</v>
      </c>
      <c r="K103" s="60">
        <f>COUNTIF($P$7:P103,$AA$14)</f>
        <v>0</v>
      </c>
      <c r="L103" s="60">
        <f t="shared" si="5"/>
        <v>0</v>
      </c>
      <c r="M103" s="54"/>
      <c r="N103" s="54"/>
      <c r="O103" s="54"/>
      <c r="P103" s="58">
        <f t="shared" si="6"/>
      </c>
      <c r="Q103" s="54"/>
      <c r="R103" s="71"/>
      <c r="S103" s="101"/>
      <c r="T103" s="101"/>
      <c r="U103" s="102">
        <f t="shared" si="7"/>
      </c>
    </row>
    <row r="104" spans="1:21" ht="21" customHeight="1">
      <c r="A104" s="60">
        <f>COUNTIF(P$7:$P104,$AA$5)</f>
        <v>0</v>
      </c>
      <c r="B104" s="60">
        <f>COUNTIF($P$7:P104,$AA$6)</f>
        <v>0</v>
      </c>
      <c r="C104" s="60">
        <f>COUNTIF($P$7:P104,$AA$7)</f>
        <v>0</v>
      </c>
      <c r="D104" s="60">
        <f>COUNTIF($P$7:P104,$AA$8)+COUNTIF($P$7:P104,$AA$9)</f>
        <v>0</v>
      </c>
      <c r="E104" s="60">
        <f>COUNTIF($P$7:P104,$AA$8)</f>
        <v>0</v>
      </c>
      <c r="F104" s="60">
        <f>COUNTIF($P$7:P104,$AA$9)</f>
        <v>0</v>
      </c>
      <c r="G104" s="60">
        <f>COUNTIF($P$7:P104,$AA$10)</f>
        <v>0</v>
      </c>
      <c r="H104" s="60">
        <f>COUNTIF($P$7:P104,$AA$11)</f>
        <v>0</v>
      </c>
      <c r="I104" s="60">
        <f>COUNTIF($P$7:P104,$AA$12)</f>
        <v>0</v>
      </c>
      <c r="J104" s="60">
        <f>COUNTIF($P$7:P104,$AA$13)</f>
        <v>0</v>
      </c>
      <c r="K104" s="60">
        <f>COUNTIF($P$7:P104,$AA$14)</f>
        <v>0</v>
      </c>
      <c r="L104" s="60">
        <f t="shared" si="5"/>
        <v>0</v>
      </c>
      <c r="M104" s="54"/>
      <c r="N104" s="54"/>
      <c r="O104" s="54"/>
      <c r="P104" s="58">
        <f t="shared" si="6"/>
      </c>
      <c r="Q104" s="54"/>
      <c r="R104" s="71"/>
      <c r="S104" s="101"/>
      <c r="T104" s="101"/>
      <c r="U104" s="102">
        <f t="shared" si="7"/>
      </c>
    </row>
    <row r="105" spans="1:21" ht="21" customHeight="1">
      <c r="A105" s="60">
        <f>COUNTIF(P$7:$P105,$AA$5)</f>
        <v>0</v>
      </c>
      <c r="B105" s="60">
        <f>COUNTIF($P$7:P105,$AA$6)</f>
        <v>0</v>
      </c>
      <c r="C105" s="60">
        <f>COUNTIF($P$7:P105,$AA$7)</f>
        <v>0</v>
      </c>
      <c r="D105" s="60">
        <f>COUNTIF($P$7:P105,$AA$8)+COUNTIF($P$7:P105,$AA$9)</f>
        <v>0</v>
      </c>
      <c r="E105" s="60">
        <f>COUNTIF($P$7:P105,$AA$8)</f>
        <v>0</v>
      </c>
      <c r="F105" s="60">
        <f>COUNTIF($P$7:P105,$AA$9)</f>
        <v>0</v>
      </c>
      <c r="G105" s="60">
        <f>COUNTIF($P$7:P105,$AA$10)</f>
        <v>0</v>
      </c>
      <c r="H105" s="60">
        <f>COUNTIF($P$7:P105,$AA$11)</f>
        <v>0</v>
      </c>
      <c r="I105" s="60">
        <f>COUNTIF($P$7:P105,$AA$12)</f>
        <v>0</v>
      </c>
      <c r="J105" s="60">
        <f>COUNTIF($P$7:P105,$AA$13)</f>
        <v>0</v>
      </c>
      <c r="K105" s="60">
        <f>COUNTIF($P$7:P105,$AA$14)</f>
        <v>0</v>
      </c>
      <c r="L105" s="60">
        <f t="shared" si="5"/>
        <v>0</v>
      </c>
      <c r="M105" s="54"/>
      <c r="N105" s="54"/>
      <c r="O105" s="54"/>
      <c r="P105" s="58">
        <f t="shared" si="6"/>
      </c>
      <c r="Q105" s="54"/>
      <c r="R105" s="71"/>
      <c r="S105" s="101"/>
      <c r="T105" s="101"/>
      <c r="U105" s="102">
        <f t="shared" si="7"/>
      </c>
    </row>
    <row r="106" spans="1:21" ht="21" customHeight="1">
      <c r="A106" s="60">
        <f>COUNTIF(P$7:$P106,$AA$5)</f>
        <v>0</v>
      </c>
      <c r="B106" s="60">
        <f>COUNTIF($P$7:P106,$AA$6)</f>
        <v>0</v>
      </c>
      <c r="C106" s="60">
        <f>COUNTIF($P$7:P106,$AA$7)</f>
        <v>0</v>
      </c>
      <c r="D106" s="60">
        <f>COUNTIF($P$7:P106,$AA$8)+COUNTIF($P$7:P106,$AA$9)</f>
        <v>0</v>
      </c>
      <c r="E106" s="60">
        <f>COUNTIF($P$7:P106,$AA$8)</f>
        <v>0</v>
      </c>
      <c r="F106" s="60">
        <f>COUNTIF($P$7:P106,$AA$9)</f>
        <v>0</v>
      </c>
      <c r="G106" s="60">
        <f>COUNTIF($P$7:P106,$AA$10)</f>
        <v>0</v>
      </c>
      <c r="H106" s="60">
        <f>COUNTIF($P$7:P106,$AA$11)</f>
        <v>0</v>
      </c>
      <c r="I106" s="60">
        <f>COUNTIF($P$7:P106,$AA$12)</f>
        <v>0</v>
      </c>
      <c r="J106" s="60">
        <f>COUNTIF($P$7:P106,$AA$13)</f>
        <v>0</v>
      </c>
      <c r="K106" s="60">
        <f>COUNTIF($P$7:P106,$AA$14)</f>
        <v>0</v>
      </c>
      <c r="L106" s="60">
        <f t="shared" si="5"/>
        <v>0</v>
      </c>
      <c r="M106" s="54"/>
      <c r="N106" s="54"/>
      <c r="O106" s="54"/>
      <c r="P106" s="58">
        <f t="shared" si="6"/>
      </c>
      <c r="Q106" s="54"/>
      <c r="R106" s="71"/>
      <c r="S106" s="101"/>
      <c r="T106" s="101"/>
      <c r="U106" s="102">
        <f t="shared" si="7"/>
      </c>
    </row>
    <row r="107" spans="1:21" ht="21" customHeight="1">
      <c r="A107" s="60">
        <f>COUNTIF(P$7:$P107,$AA$5)</f>
        <v>0</v>
      </c>
      <c r="B107" s="60">
        <f>COUNTIF($P$7:P107,$AA$6)</f>
        <v>0</v>
      </c>
      <c r="C107" s="60">
        <f>COUNTIF($P$7:P107,$AA$7)</f>
        <v>0</v>
      </c>
      <c r="D107" s="60">
        <f>COUNTIF($P$7:P107,$AA$8)+COUNTIF($P$7:P107,$AA$9)</f>
        <v>0</v>
      </c>
      <c r="E107" s="60">
        <f>COUNTIF($P$7:P107,$AA$8)</f>
        <v>0</v>
      </c>
      <c r="F107" s="60">
        <f>COUNTIF($P$7:P107,$AA$9)</f>
        <v>0</v>
      </c>
      <c r="G107" s="60">
        <f>COUNTIF($P$7:P107,$AA$10)</f>
        <v>0</v>
      </c>
      <c r="H107" s="60">
        <f>COUNTIF($P$7:P107,$AA$11)</f>
        <v>0</v>
      </c>
      <c r="I107" s="60">
        <f>COUNTIF($P$7:P107,$AA$12)</f>
        <v>0</v>
      </c>
      <c r="J107" s="60">
        <f>COUNTIF($P$7:P107,$AA$13)</f>
        <v>0</v>
      </c>
      <c r="K107" s="60">
        <f>COUNTIF($P$7:P107,$AA$14)</f>
        <v>0</v>
      </c>
      <c r="L107" s="60">
        <f t="shared" si="5"/>
        <v>0</v>
      </c>
      <c r="M107" s="54"/>
      <c r="N107" s="54"/>
      <c r="O107" s="54"/>
      <c r="P107" s="58">
        <f t="shared" si="6"/>
      </c>
      <c r="Q107" s="54"/>
      <c r="R107" s="71"/>
      <c r="S107" s="101"/>
      <c r="T107" s="101"/>
      <c r="U107" s="102">
        <f t="shared" si="7"/>
      </c>
    </row>
    <row r="108" spans="1:21" ht="21" customHeight="1">
      <c r="A108" s="60">
        <f>COUNTIF(P$7:$P108,$AA$5)</f>
        <v>0</v>
      </c>
      <c r="B108" s="60">
        <f>COUNTIF($P$7:P108,$AA$6)</f>
        <v>0</v>
      </c>
      <c r="C108" s="60">
        <f>COUNTIF($P$7:P108,$AA$7)</f>
        <v>0</v>
      </c>
      <c r="D108" s="60">
        <f>COUNTIF($P$7:P108,$AA$8)+COUNTIF($P$7:P108,$AA$9)</f>
        <v>0</v>
      </c>
      <c r="E108" s="60">
        <f>COUNTIF($P$7:P108,$AA$8)</f>
        <v>0</v>
      </c>
      <c r="F108" s="60">
        <f>COUNTIF($P$7:P108,$AA$9)</f>
        <v>0</v>
      </c>
      <c r="G108" s="60">
        <f>COUNTIF($P$7:P108,$AA$10)</f>
        <v>0</v>
      </c>
      <c r="H108" s="60">
        <f>COUNTIF($P$7:P108,$AA$11)</f>
        <v>0</v>
      </c>
      <c r="I108" s="60">
        <f>COUNTIF($P$7:P108,$AA$12)</f>
        <v>0</v>
      </c>
      <c r="J108" s="60">
        <f>COUNTIF($P$7:P108,$AA$13)</f>
        <v>0</v>
      </c>
      <c r="K108" s="60">
        <f>COUNTIF($P$7:P108,$AA$14)</f>
        <v>0</v>
      </c>
      <c r="L108" s="60">
        <f t="shared" si="5"/>
        <v>0</v>
      </c>
      <c r="M108" s="54"/>
      <c r="N108" s="54"/>
      <c r="O108" s="54"/>
      <c r="P108" s="58">
        <f t="shared" si="6"/>
      </c>
      <c r="Q108" s="54"/>
      <c r="R108" s="71"/>
      <c r="S108" s="101"/>
      <c r="T108" s="101"/>
      <c r="U108" s="102">
        <f t="shared" si="7"/>
      </c>
    </row>
    <row r="109" spans="1:21" ht="21" customHeight="1">
      <c r="A109" s="60">
        <f>COUNTIF(P$7:$P109,$AA$5)</f>
        <v>0</v>
      </c>
      <c r="B109" s="60">
        <f>COUNTIF($P$7:P109,$AA$6)</f>
        <v>0</v>
      </c>
      <c r="C109" s="60">
        <f>COUNTIF($P$7:P109,$AA$7)</f>
        <v>0</v>
      </c>
      <c r="D109" s="60">
        <f>COUNTIF($P$7:P109,$AA$8)+COUNTIF($P$7:P109,$AA$9)</f>
        <v>0</v>
      </c>
      <c r="E109" s="60">
        <f>COUNTIF($P$7:P109,$AA$8)</f>
        <v>0</v>
      </c>
      <c r="F109" s="60">
        <f>COUNTIF($P$7:P109,$AA$9)</f>
        <v>0</v>
      </c>
      <c r="G109" s="60">
        <f>COUNTIF($P$7:P109,$AA$10)</f>
        <v>0</v>
      </c>
      <c r="H109" s="60">
        <f>COUNTIF($P$7:P109,$AA$11)</f>
        <v>0</v>
      </c>
      <c r="I109" s="60">
        <f>COUNTIF($P$7:P109,$AA$12)</f>
        <v>0</v>
      </c>
      <c r="J109" s="60">
        <f>COUNTIF($P$7:P109,$AA$13)</f>
        <v>0</v>
      </c>
      <c r="K109" s="60">
        <f>COUNTIF($P$7:P109,$AA$14)</f>
        <v>0</v>
      </c>
      <c r="L109" s="60">
        <f t="shared" si="5"/>
        <v>0</v>
      </c>
      <c r="M109" s="54"/>
      <c r="N109" s="54"/>
      <c r="O109" s="54"/>
      <c r="P109" s="58">
        <f t="shared" si="6"/>
      </c>
      <c r="Q109" s="54"/>
      <c r="R109" s="71"/>
      <c r="S109" s="101"/>
      <c r="T109" s="101"/>
      <c r="U109" s="102">
        <f t="shared" si="7"/>
      </c>
    </row>
    <row r="110" spans="1:21" ht="21" customHeight="1">
      <c r="A110" s="60">
        <f>COUNTIF(P$7:$P110,$AA$5)</f>
        <v>0</v>
      </c>
      <c r="B110" s="60">
        <f>COUNTIF($P$7:P110,$AA$6)</f>
        <v>0</v>
      </c>
      <c r="C110" s="60">
        <f>COUNTIF($P$7:P110,$AA$7)</f>
        <v>0</v>
      </c>
      <c r="D110" s="60">
        <f>COUNTIF($P$7:P110,$AA$8)+COUNTIF($P$7:P110,$AA$9)</f>
        <v>0</v>
      </c>
      <c r="E110" s="60">
        <f>COUNTIF($P$7:P110,$AA$8)</f>
        <v>0</v>
      </c>
      <c r="F110" s="60">
        <f>COUNTIF($P$7:P110,$AA$9)</f>
        <v>0</v>
      </c>
      <c r="G110" s="60">
        <f>COUNTIF($P$7:P110,$AA$10)</f>
        <v>0</v>
      </c>
      <c r="H110" s="60">
        <f>COUNTIF($P$7:P110,$AA$11)</f>
        <v>0</v>
      </c>
      <c r="I110" s="60">
        <f>COUNTIF($P$7:P110,$AA$12)</f>
        <v>0</v>
      </c>
      <c r="J110" s="60">
        <f>COUNTIF($P$7:P110,$AA$13)</f>
        <v>0</v>
      </c>
      <c r="K110" s="60">
        <f>COUNTIF($P$7:P110,$AA$14)</f>
        <v>0</v>
      </c>
      <c r="L110" s="60">
        <f t="shared" si="5"/>
        <v>0</v>
      </c>
      <c r="M110" s="54"/>
      <c r="N110" s="54"/>
      <c r="O110" s="54"/>
      <c r="P110" s="58">
        <f t="shared" si="6"/>
      </c>
      <c r="Q110" s="54"/>
      <c r="R110" s="71"/>
      <c r="S110" s="101"/>
      <c r="T110" s="101"/>
      <c r="U110" s="102">
        <f t="shared" si="7"/>
      </c>
    </row>
    <row r="111" spans="1:21" ht="21" customHeight="1">
      <c r="A111" s="60">
        <f>COUNTIF(P$7:$P111,$AA$5)</f>
        <v>0</v>
      </c>
      <c r="B111" s="60">
        <f>COUNTIF($P$7:P111,$AA$6)</f>
        <v>0</v>
      </c>
      <c r="C111" s="60">
        <f>COUNTIF($P$7:P111,$AA$7)</f>
        <v>0</v>
      </c>
      <c r="D111" s="60">
        <f>COUNTIF($P$7:P111,$AA$8)+COUNTIF($P$7:P111,$AA$9)</f>
        <v>0</v>
      </c>
      <c r="E111" s="60">
        <f>COUNTIF($P$7:P111,$AA$8)</f>
        <v>0</v>
      </c>
      <c r="F111" s="60">
        <f>COUNTIF($P$7:P111,$AA$9)</f>
        <v>0</v>
      </c>
      <c r="G111" s="60">
        <f>COUNTIF($P$7:P111,$AA$10)</f>
        <v>0</v>
      </c>
      <c r="H111" s="60">
        <f>COUNTIF($P$7:P111,$AA$11)</f>
        <v>0</v>
      </c>
      <c r="I111" s="60">
        <f>COUNTIF($P$7:P111,$AA$12)</f>
        <v>0</v>
      </c>
      <c r="J111" s="60">
        <f>COUNTIF($P$7:P111,$AA$13)</f>
        <v>0</v>
      </c>
      <c r="K111" s="60">
        <f>COUNTIF($P$7:P111,$AA$14)</f>
        <v>0</v>
      </c>
      <c r="L111" s="60">
        <f t="shared" si="5"/>
        <v>0</v>
      </c>
      <c r="M111" s="54"/>
      <c r="N111" s="54"/>
      <c r="O111" s="54"/>
      <c r="P111" s="58">
        <f t="shared" si="6"/>
      </c>
      <c r="Q111" s="54"/>
      <c r="R111" s="71"/>
      <c r="S111" s="101"/>
      <c r="T111" s="101"/>
      <c r="U111" s="102">
        <f t="shared" si="7"/>
      </c>
    </row>
    <row r="112" spans="1:21" ht="21" customHeight="1">
      <c r="A112" s="60">
        <f>COUNTIF(P$7:$P112,$AA$5)</f>
        <v>0</v>
      </c>
      <c r="B112" s="60">
        <f>COUNTIF($P$7:P112,$AA$6)</f>
        <v>0</v>
      </c>
      <c r="C112" s="60">
        <f>COUNTIF($P$7:P112,$AA$7)</f>
        <v>0</v>
      </c>
      <c r="D112" s="60">
        <f>COUNTIF($P$7:P112,$AA$8)+COUNTIF($P$7:P112,$AA$9)</f>
        <v>0</v>
      </c>
      <c r="E112" s="60">
        <f>COUNTIF($P$7:P112,$AA$8)</f>
        <v>0</v>
      </c>
      <c r="F112" s="60">
        <f>COUNTIF($P$7:P112,$AA$9)</f>
        <v>0</v>
      </c>
      <c r="G112" s="60">
        <f>COUNTIF($P$7:P112,$AA$10)</f>
        <v>0</v>
      </c>
      <c r="H112" s="60">
        <f>COUNTIF($P$7:P112,$AA$11)</f>
        <v>0</v>
      </c>
      <c r="I112" s="60">
        <f>COUNTIF($P$7:P112,$AA$12)</f>
        <v>0</v>
      </c>
      <c r="J112" s="60">
        <f>COUNTIF($P$7:P112,$AA$13)</f>
        <v>0</v>
      </c>
      <c r="K112" s="60">
        <f>COUNTIF($P$7:P112,$AA$14)</f>
        <v>0</v>
      </c>
      <c r="L112" s="60">
        <f t="shared" si="5"/>
        <v>0</v>
      </c>
      <c r="M112" s="54"/>
      <c r="N112" s="54"/>
      <c r="O112" s="54"/>
      <c r="P112" s="58">
        <f t="shared" si="6"/>
      </c>
      <c r="Q112" s="54"/>
      <c r="R112" s="71"/>
      <c r="S112" s="101"/>
      <c r="T112" s="101"/>
      <c r="U112" s="102">
        <f t="shared" si="7"/>
      </c>
    </row>
    <row r="113" spans="1:21" ht="21" customHeight="1">
      <c r="A113" s="60">
        <f>COUNTIF(P$7:$P113,$AA$5)</f>
        <v>0</v>
      </c>
      <c r="B113" s="60">
        <f>COUNTIF($P$7:P113,$AA$6)</f>
        <v>0</v>
      </c>
      <c r="C113" s="60">
        <f>COUNTIF($P$7:P113,$AA$7)</f>
        <v>0</v>
      </c>
      <c r="D113" s="60">
        <f>COUNTIF($P$7:P113,$AA$8)+COUNTIF($P$7:P113,$AA$9)</f>
        <v>0</v>
      </c>
      <c r="E113" s="60">
        <f>COUNTIF($P$7:P113,$AA$8)</f>
        <v>0</v>
      </c>
      <c r="F113" s="60">
        <f>COUNTIF($P$7:P113,$AA$9)</f>
        <v>0</v>
      </c>
      <c r="G113" s="60">
        <f>COUNTIF($P$7:P113,$AA$10)</f>
        <v>0</v>
      </c>
      <c r="H113" s="60">
        <f>COUNTIF($P$7:P113,$AA$11)</f>
        <v>0</v>
      </c>
      <c r="I113" s="60">
        <f>COUNTIF($P$7:P113,$AA$12)</f>
        <v>0</v>
      </c>
      <c r="J113" s="60">
        <f>COUNTIF($P$7:P113,$AA$13)</f>
        <v>0</v>
      </c>
      <c r="K113" s="60">
        <f>COUNTIF($P$7:P113,$AA$14)</f>
        <v>0</v>
      </c>
      <c r="L113" s="60">
        <f t="shared" si="5"/>
        <v>0</v>
      </c>
      <c r="M113" s="54"/>
      <c r="N113" s="54"/>
      <c r="O113" s="54"/>
      <c r="P113" s="58">
        <f t="shared" si="6"/>
      </c>
      <c r="Q113" s="54"/>
      <c r="R113" s="71"/>
      <c r="S113" s="101"/>
      <c r="T113" s="101"/>
      <c r="U113" s="102">
        <f t="shared" si="7"/>
      </c>
    </row>
    <row r="114" spans="1:21" ht="21" customHeight="1">
      <c r="A114" s="60">
        <f>COUNTIF(P$7:$P114,$AA$5)</f>
        <v>0</v>
      </c>
      <c r="B114" s="60">
        <f>COUNTIF($P$7:P114,$AA$6)</f>
        <v>0</v>
      </c>
      <c r="C114" s="60">
        <f>COUNTIF($P$7:P114,$AA$7)</f>
        <v>0</v>
      </c>
      <c r="D114" s="60">
        <f>COUNTIF($P$7:P114,$AA$8)+COUNTIF($P$7:P114,$AA$9)</f>
        <v>0</v>
      </c>
      <c r="E114" s="60">
        <f>COUNTIF($P$7:P114,$AA$8)</f>
        <v>0</v>
      </c>
      <c r="F114" s="60">
        <f>COUNTIF($P$7:P114,$AA$9)</f>
        <v>0</v>
      </c>
      <c r="G114" s="60">
        <f>COUNTIF($P$7:P114,$AA$10)</f>
        <v>0</v>
      </c>
      <c r="H114" s="60">
        <f>COUNTIF($P$7:P114,$AA$11)</f>
        <v>0</v>
      </c>
      <c r="I114" s="60">
        <f>COUNTIF($P$7:P114,$AA$12)</f>
        <v>0</v>
      </c>
      <c r="J114" s="60">
        <f>COUNTIF($P$7:P114,$AA$13)</f>
        <v>0</v>
      </c>
      <c r="K114" s="60">
        <f>COUNTIF($P$7:P114,$AA$14)</f>
        <v>0</v>
      </c>
      <c r="L114" s="60">
        <f t="shared" si="5"/>
        <v>0</v>
      </c>
      <c r="M114" s="54"/>
      <c r="N114" s="54"/>
      <c r="O114" s="54"/>
      <c r="P114" s="58">
        <f t="shared" si="6"/>
      </c>
      <c r="Q114" s="54"/>
      <c r="R114" s="71"/>
      <c r="S114" s="101"/>
      <c r="T114" s="101"/>
      <c r="U114" s="102">
        <f t="shared" si="7"/>
      </c>
    </row>
    <row r="115" spans="1:21" ht="21" customHeight="1">
      <c r="A115" s="60">
        <f>COUNTIF(P$7:$P115,$AA$5)</f>
        <v>0</v>
      </c>
      <c r="B115" s="60">
        <f>COUNTIF($P$7:P115,$AA$6)</f>
        <v>0</v>
      </c>
      <c r="C115" s="60">
        <f>COUNTIF($P$7:P115,$AA$7)</f>
        <v>0</v>
      </c>
      <c r="D115" s="60">
        <f>COUNTIF($P$7:P115,$AA$8)+COUNTIF($P$7:P115,$AA$9)</f>
        <v>0</v>
      </c>
      <c r="E115" s="60">
        <f>COUNTIF($P$7:P115,$AA$8)</f>
        <v>0</v>
      </c>
      <c r="F115" s="60">
        <f>COUNTIF($P$7:P115,$AA$9)</f>
        <v>0</v>
      </c>
      <c r="G115" s="60">
        <f>COUNTIF($P$7:P115,$AA$10)</f>
        <v>0</v>
      </c>
      <c r="H115" s="60">
        <f>COUNTIF($P$7:P115,$AA$11)</f>
        <v>0</v>
      </c>
      <c r="I115" s="60">
        <f>COUNTIF($P$7:P115,$AA$12)</f>
        <v>0</v>
      </c>
      <c r="J115" s="60">
        <f>COUNTIF($P$7:P115,$AA$13)</f>
        <v>0</v>
      </c>
      <c r="K115" s="60">
        <f>COUNTIF($P$7:P115,$AA$14)</f>
        <v>0</v>
      </c>
      <c r="L115" s="60">
        <f t="shared" si="5"/>
        <v>0</v>
      </c>
      <c r="M115" s="54"/>
      <c r="N115" s="54"/>
      <c r="O115" s="54"/>
      <c r="P115" s="58">
        <f t="shared" si="6"/>
      </c>
      <c r="Q115" s="54"/>
      <c r="R115" s="71"/>
      <c r="S115" s="101"/>
      <c r="T115" s="101"/>
      <c r="U115" s="102">
        <f t="shared" si="7"/>
      </c>
    </row>
    <row r="116" spans="1:21" ht="21" customHeight="1">
      <c r="A116" s="60">
        <f>COUNTIF(P$7:$P116,$AA$5)</f>
        <v>0</v>
      </c>
      <c r="B116" s="60">
        <f>COUNTIF($P$7:P116,$AA$6)</f>
        <v>0</v>
      </c>
      <c r="C116" s="60">
        <f>COUNTIF($P$7:P116,$AA$7)</f>
        <v>0</v>
      </c>
      <c r="D116" s="60">
        <f>COUNTIF($P$7:P116,$AA$8)+COUNTIF($P$7:P116,$AA$9)</f>
        <v>0</v>
      </c>
      <c r="E116" s="60">
        <f>COUNTIF($P$7:P116,$AA$8)</f>
        <v>0</v>
      </c>
      <c r="F116" s="60">
        <f>COUNTIF($P$7:P116,$AA$9)</f>
        <v>0</v>
      </c>
      <c r="G116" s="60">
        <f>COUNTIF($P$7:P116,$AA$10)</f>
        <v>0</v>
      </c>
      <c r="H116" s="60">
        <f>COUNTIF($P$7:P116,$AA$11)</f>
        <v>0</v>
      </c>
      <c r="I116" s="60">
        <f>COUNTIF($P$7:P116,$AA$12)</f>
        <v>0</v>
      </c>
      <c r="J116" s="60">
        <f>COUNTIF($P$7:P116,$AA$13)</f>
        <v>0</v>
      </c>
      <c r="K116" s="60">
        <f>COUNTIF($P$7:P116,$AA$14)</f>
        <v>0</v>
      </c>
      <c r="L116" s="60">
        <f t="shared" si="5"/>
        <v>0</v>
      </c>
      <c r="M116" s="54"/>
      <c r="N116" s="54"/>
      <c r="O116" s="54"/>
      <c r="P116" s="58">
        <f t="shared" si="6"/>
      </c>
      <c r="Q116" s="54"/>
      <c r="R116" s="71"/>
      <c r="S116" s="101"/>
      <c r="T116" s="101"/>
      <c r="U116" s="102">
        <f t="shared" si="7"/>
      </c>
    </row>
    <row r="117" spans="1:21" ht="21" customHeight="1">
      <c r="A117" s="60">
        <f>COUNTIF(P$7:$P117,$AA$5)</f>
        <v>0</v>
      </c>
      <c r="B117" s="60">
        <f>COUNTIF($P$7:P117,$AA$6)</f>
        <v>0</v>
      </c>
      <c r="C117" s="60">
        <f>COUNTIF($P$7:P117,$AA$7)</f>
        <v>0</v>
      </c>
      <c r="D117" s="60">
        <f>COUNTIF($P$7:P117,$AA$8)+COUNTIF($P$7:P117,$AA$9)</f>
        <v>0</v>
      </c>
      <c r="E117" s="60">
        <f>COUNTIF($P$7:P117,$AA$8)</f>
        <v>0</v>
      </c>
      <c r="F117" s="60">
        <f>COUNTIF($P$7:P117,$AA$9)</f>
        <v>0</v>
      </c>
      <c r="G117" s="60">
        <f>COUNTIF($P$7:P117,$AA$10)</f>
        <v>0</v>
      </c>
      <c r="H117" s="60">
        <f>COUNTIF($P$7:P117,$AA$11)</f>
        <v>0</v>
      </c>
      <c r="I117" s="60">
        <f>COUNTIF($P$7:P117,$AA$12)</f>
        <v>0</v>
      </c>
      <c r="J117" s="60">
        <f>COUNTIF($P$7:P117,$AA$13)</f>
        <v>0</v>
      </c>
      <c r="K117" s="60">
        <f>COUNTIF($P$7:P117,$AA$14)</f>
        <v>0</v>
      </c>
      <c r="L117" s="60">
        <f t="shared" si="5"/>
        <v>0</v>
      </c>
      <c r="M117" s="54"/>
      <c r="N117" s="54"/>
      <c r="O117" s="54"/>
      <c r="P117" s="58">
        <f t="shared" si="6"/>
      </c>
      <c r="Q117" s="54"/>
      <c r="R117" s="71"/>
      <c r="S117" s="101"/>
      <c r="T117" s="101"/>
      <c r="U117" s="102">
        <f t="shared" si="7"/>
      </c>
    </row>
    <row r="118" spans="1:21" ht="21" customHeight="1">
      <c r="A118" s="60">
        <f>COUNTIF(P$7:$P118,$AA$5)</f>
        <v>0</v>
      </c>
      <c r="B118" s="60">
        <f>COUNTIF($P$7:P118,$AA$6)</f>
        <v>0</v>
      </c>
      <c r="C118" s="60">
        <f>COUNTIF($P$7:P118,$AA$7)</f>
        <v>0</v>
      </c>
      <c r="D118" s="60">
        <f>COUNTIF($P$7:P118,$AA$8)+COUNTIF($P$7:P118,$AA$9)</f>
        <v>0</v>
      </c>
      <c r="E118" s="60">
        <f>COUNTIF($P$7:P118,$AA$8)</f>
        <v>0</v>
      </c>
      <c r="F118" s="60">
        <f>COUNTIF($P$7:P118,$AA$9)</f>
        <v>0</v>
      </c>
      <c r="G118" s="60">
        <f>COUNTIF($P$7:P118,$AA$10)</f>
        <v>0</v>
      </c>
      <c r="H118" s="60">
        <f>COUNTIF($P$7:P118,$AA$11)</f>
        <v>0</v>
      </c>
      <c r="I118" s="60">
        <f>COUNTIF($P$7:P118,$AA$12)</f>
        <v>0</v>
      </c>
      <c r="J118" s="60">
        <f>COUNTIF($P$7:P118,$AA$13)</f>
        <v>0</v>
      </c>
      <c r="K118" s="60">
        <f>COUNTIF($P$7:P118,$AA$14)</f>
        <v>0</v>
      </c>
      <c r="L118" s="60">
        <f t="shared" si="5"/>
        <v>0</v>
      </c>
      <c r="M118" s="54"/>
      <c r="N118" s="54"/>
      <c r="O118" s="54"/>
      <c r="P118" s="58">
        <f t="shared" si="6"/>
      </c>
      <c r="Q118" s="54"/>
      <c r="R118" s="71"/>
      <c r="S118" s="101"/>
      <c r="T118" s="101"/>
      <c r="U118" s="102">
        <f t="shared" si="7"/>
      </c>
    </row>
    <row r="119" spans="1:21" ht="21" customHeight="1">
      <c r="A119" s="60">
        <f>COUNTIF(P$7:$P119,$AA$5)</f>
        <v>0</v>
      </c>
      <c r="B119" s="60">
        <f>COUNTIF($P$7:P119,$AA$6)</f>
        <v>0</v>
      </c>
      <c r="C119" s="60">
        <f>COUNTIF($P$7:P119,$AA$7)</f>
        <v>0</v>
      </c>
      <c r="D119" s="60">
        <f>COUNTIF($P$7:P119,$AA$8)+COUNTIF($P$7:P119,$AA$9)</f>
        <v>0</v>
      </c>
      <c r="E119" s="60">
        <f>COUNTIF($P$7:P119,$AA$8)</f>
        <v>0</v>
      </c>
      <c r="F119" s="60">
        <f>COUNTIF($P$7:P119,$AA$9)</f>
        <v>0</v>
      </c>
      <c r="G119" s="60">
        <f>COUNTIF($P$7:P119,$AA$10)</f>
        <v>0</v>
      </c>
      <c r="H119" s="60">
        <f>COUNTIF($P$7:P119,$AA$11)</f>
        <v>0</v>
      </c>
      <c r="I119" s="60">
        <f>COUNTIF($P$7:P119,$AA$12)</f>
        <v>0</v>
      </c>
      <c r="J119" s="60">
        <f>COUNTIF($P$7:P119,$AA$13)</f>
        <v>0</v>
      </c>
      <c r="K119" s="60">
        <f>COUNTIF($P$7:P119,$AA$14)</f>
        <v>0</v>
      </c>
      <c r="L119" s="60">
        <f t="shared" si="5"/>
        <v>0</v>
      </c>
      <c r="M119" s="54"/>
      <c r="N119" s="54"/>
      <c r="O119" s="54"/>
      <c r="P119" s="58">
        <f t="shared" si="6"/>
      </c>
      <c r="Q119" s="54"/>
      <c r="R119" s="71"/>
      <c r="S119" s="101"/>
      <c r="T119" s="101"/>
      <c r="U119" s="102">
        <f t="shared" si="7"/>
      </c>
    </row>
    <row r="120" spans="1:21" ht="21" customHeight="1">
      <c r="A120" s="60">
        <f>COUNTIF(P$7:$P120,$AA$5)</f>
        <v>0</v>
      </c>
      <c r="B120" s="60">
        <f>COUNTIF($P$7:P120,$AA$6)</f>
        <v>0</v>
      </c>
      <c r="C120" s="60">
        <f>COUNTIF($P$7:P120,$AA$7)</f>
        <v>0</v>
      </c>
      <c r="D120" s="60">
        <f>COUNTIF($P$7:P120,$AA$8)+COUNTIF($P$7:P120,$AA$9)</f>
        <v>0</v>
      </c>
      <c r="E120" s="60">
        <f>COUNTIF($P$7:P120,$AA$8)</f>
        <v>0</v>
      </c>
      <c r="F120" s="60">
        <f>COUNTIF($P$7:P120,$AA$9)</f>
        <v>0</v>
      </c>
      <c r="G120" s="60">
        <f>COUNTIF($P$7:P120,$AA$10)</f>
        <v>0</v>
      </c>
      <c r="H120" s="60">
        <f>COUNTIF($P$7:P120,$AA$11)</f>
        <v>0</v>
      </c>
      <c r="I120" s="60">
        <f>COUNTIF($P$7:P120,$AA$12)</f>
        <v>0</v>
      </c>
      <c r="J120" s="60">
        <f>COUNTIF($P$7:P120,$AA$13)</f>
        <v>0</v>
      </c>
      <c r="K120" s="60">
        <f>COUNTIF($P$7:P120,$AA$14)</f>
        <v>0</v>
      </c>
      <c r="L120" s="60">
        <f t="shared" si="5"/>
        <v>0</v>
      </c>
      <c r="M120" s="54"/>
      <c r="N120" s="54"/>
      <c r="O120" s="54"/>
      <c r="P120" s="58">
        <f t="shared" si="6"/>
      </c>
      <c r="Q120" s="54"/>
      <c r="R120" s="71"/>
      <c r="S120" s="101"/>
      <c r="T120" s="101"/>
      <c r="U120" s="102">
        <f t="shared" si="7"/>
      </c>
    </row>
    <row r="121" spans="1:21" ht="21" customHeight="1" thickBot="1">
      <c r="A121" s="60">
        <f>COUNTIF(P$7:$P121,$AA$5)</f>
        <v>0</v>
      </c>
      <c r="B121" s="60">
        <f>COUNTIF($P$7:P121,$AA$6)</f>
        <v>0</v>
      </c>
      <c r="C121" s="60">
        <f>COUNTIF($P$7:P121,$AA$7)</f>
        <v>0</v>
      </c>
      <c r="D121" s="60">
        <f>COUNTIF($P$7:P121,$AA$8)+COUNTIF($P$7:P121,$AA$9)</f>
        <v>0</v>
      </c>
      <c r="E121" s="60">
        <f>COUNTIF($P$7:P121,$AA$8)</f>
        <v>0</v>
      </c>
      <c r="F121" s="60">
        <f>COUNTIF($P$7:P121,$AA$9)</f>
        <v>0</v>
      </c>
      <c r="G121" s="60">
        <f>COUNTIF($P$7:P121,$AA$10)</f>
        <v>0</v>
      </c>
      <c r="H121" s="60">
        <f>COUNTIF($P$7:P121,$AA$11)</f>
        <v>0</v>
      </c>
      <c r="I121" s="60">
        <f>COUNTIF($P$7:P121,$AA$12)</f>
        <v>0</v>
      </c>
      <c r="J121" s="60">
        <f>COUNTIF($P$7:P121,$AA$13)</f>
        <v>0</v>
      </c>
      <c r="K121" s="60">
        <f>COUNTIF($P$7:P121,$AA$14)</f>
        <v>0</v>
      </c>
      <c r="L121" s="60">
        <f t="shared" si="5"/>
        <v>0</v>
      </c>
      <c r="M121" s="56"/>
      <c r="N121" s="56"/>
      <c r="O121" s="56"/>
      <c r="P121" s="58">
        <f t="shared" si="6"/>
      </c>
      <c r="Q121" s="56"/>
      <c r="R121" s="72"/>
      <c r="S121" s="103"/>
      <c r="T121" s="103"/>
      <c r="U121" s="104">
        <f t="shared" si="7"/>
      </c>
    </row>
    <row r="122" spans="1:21" ht="21" customHeight="1" thickTop="1">
      <c r="A122" s="60">
        <f>COUNTIF(P$7:$P122,$AA$5)</f>
        <v>0</v>
      </c>
      <c r="B122" s="60">
        <f>COUNTIF($P$7:P122,$AA$6)</f>
        <v>0</v>
      </c>
      <c r="C122" s="60">
        <f>COUNTIF($P$7:P122,$AA$7)</f>
        <v>0</v>
      </c>
      <c r="D122" s="60">
        <f>COUNTIF($P$7:P122,$AA$8)+COUNTIF($P$7:P122,$AA$9)</f>
        <v>0</v>
      </c>
      <c r="E122" s="60">
        <f>COUNTIF($P$7:P122,$AA$8)</f>
        <v>0</v>
      </c>
      <c r="F122" s="60">
        <f>COUNTIF($P$7:P122,$AA$9)</f>
        <v>0</v>
      </c>
      <c r="G122" s="60">
        <f>COUNTIF($P$7:P122,$AA$10)</f>
        <v>0</v>
      </c>
      <c r="H122" s="60">
        <f>COUNTIF($P$7:P122,$AA$11)</f>
        <v>0</v>
      </c>
      <c r="I122" s="60">
        <f>COUNTIF($P$7:P122,$AA$12)</f>
        <v>0</v>
      </c>
      <c r="J122" s="60">
        <f>COUNTIF($P$7:P122,$AA$13)</f>
        <v>0</v>
      </c>
      <c r="K122" s="60">
        <f>COUNTIF($P$7:P122,$AA$14)</f>
        <v>0</v>
      </c>
      <c r="L122" s="60">
        <f t="shared" si="5"/>
        <v>0</v>
      </c>
      <c r="M122" s="157" t="s">
        <v>5</v>
      </c>
      <c r="N122" s="157"/>
      <c r="O122" s="157"/>
      <c r="P122" s="157"/>
      <c r="Q122" s="157"/>
      <c r="R122" s="158"/>
      <c r="S122" s="105">
        <f>SUM(S87:S121)</f>
        <v>0</v>
      </c>
      <c r="T122" s="105">
        <f>SUM(T87:T121)</f>
        <v>0</v>
      </c>
      <c r="U122" s="105">
        <f>S122-T122</f>
        <v>0</v>
      </c>
    </row>
    <row r="123" spans="1:21" ht="21" customHeight="1">
      <c r="A123" s="60">
        <f>COUNTIF(P$7:$P123,$AA$5)</f>
        <v>0</v>
      </c>
      <c r="B123" s="60">
        <f>COUNTIF($P$7:P123,$AA$6)</f>
        <v>0</v>
      </c>
      <c r="C123" s="60">
        <f>COUNTIF($P$7:P123,$AA$7)</f>
        <v>0</v>
      </c>
      <c r="D123" s="60">
        <f>COUNTIF($P$7:P123,$AA$8)+COUNTIF($P$7:P123,$AA$9)</f>
        <v>0</v>
      </c>
      <c r="E123" s="60">
        <f>COUNTIF($P$7:P123,$AA$8)</f>
        <v>0</v>
      </c>
      <c r="F123" s="60">
        <f>COUNTIF($P$7:P123,$AA$9)</f>
        <v>0</v>
      </c>
      <c r="G123" s="60">
        <f>COUNTIF($P$7:P123,$AA$10)</f>
        <v>0</v>
      </c>
      <c r="H123" s="60">
        <f>COUNTIF($P$7:P123,$AA$11)</f>
        <v>0</v>
      </c>
      <c r="I123" s="60">
        <f>COUNTIF($P$7:P123,$AA$12)</f>
        <v>0</v>
      </c>
      <c r="J123" s="60">
        <f>COUNTIF($P$7:P123,$AA$13)</f>
        <v>0</v>
      </c>
      <c r="K123" s="60">
        <f>COUNTIF($P$7:P123,$AA$14)</f>
        <v>0</v>
      </c>
      <c r="L123" s="60">
        <f t="shared" si="5"/>
        <v>0</v>
      </c>
      <c r="M123" s="60"/>
      <c r="N123" s="60"/>
      <c r="O123" s="60"/>
      <c r="P123" s="60"/>
      <c r="Q123" s="60"/>
      <c r="R123" s="159"/>
      <c r="S123" s="187" t="s">
        <v>6</v>
      </c>
      <c r="T123" s="187"/>
      <c r="U123" s="187"/>
    </row>
    <row r="124" spans="1:21" ht="21" customHeight="1">
      <c r="A124" s="60">
        <f>COUNTIF(P$7:$P124,$AA$5)</f>
        <v>0</v>
      </c>
      <c r="B124" s="60">
        <f>COUNTIF($P$7:P124,$AA$6)</f>
        <v>0</v>
      </c>
      <c r="C124" s="60">
        <f>COUNTIF($P$7:P124,$AA$7)</f>
        <v>0</v>
      </c>
      <c r="D124" s="60">
        <f>COUNTIF($P$7:P124,$AA$8)+COUNTIF($P$7:P124,$AA$9)</f>
        <v>0</v>
      </c>
      <c r="E124" s="60">
        <f>COUNTIF($P$7:P124,$AA$8)</f>
        <v>0</v>
      </c>
      <c r="F124" s="60">
        <f>COUNTIF($P$7:P124,$AA$9)</f>
        <v>0</v>
      </c>
      <c r="G124" s="60">
        <f>COUNTIF($P$7:P124,$AA$10)</f>
        <v>0</v>
      </c>
      <c r="H124" s="60">
        <f>COUNTIF($P$7:P124,$AA$11)</f>
        <v>0</v>
      </c>
      <c r="I124" s="60">
        <f>COUNTIF($P$7:P124,$AA$12)</f>
        <v>0</v>
      </c>
      <c r="J124" s="60">
        <f>COUNTIF($P$7:P124,$AA$13)</f>
        <v>0</v>
      </c>
      <c r="K124" s="60">
        <f>COUNTIF($P$7:P124,$AA$14)</f>
        <v>0</v>
      </c>
      <c r="L124" s="60">
        <f t="shared" si="5"/>
        <v>0</v>
      </c>
      <c r="M124" s="162" t="s">
        <v>135</v>
      </c>
      <c r="N124" s="60"/>
      <c r="O124" s="59">
        <f>IF($R$1="","",$R$1)</f>
        <v>6</v>
      </c>
      <c r="P124" s="162" t="s">
        <v>55</v>
      </c>
      <c r="Q124" s="146"/>
      <c r="R124" s="147" t="s">
        <v>6</v>
      </c>
      <c r="S124" s="114">
        <f>IF($R$2="","",$R$2)</f>
      </c>
      <c r="T124" s="147" t="s">
        <v>37</v>
      </c>
      <c r="U124" s="147" t="s">
        <v>56</v>
      </c>
    </row>
    <row r="125" spans="1:21" ht="21" customHeight="1">
      <c r="A125" s="60">
        <f>COUNTIF(P$7:$P125,$AA$5)</f>
        <v>0</v>
      </c>
      <c r="B125" s="60">
        <f>COUNTIF($P$7:P125,$AA$6)</f>
        <v>0</v>
      </c>
      <c r="C125" s="60">
        <f>COUNTIF($P$7:P125,$AA$7)</f>
        <v>0</v>
      </c>
      <c r="D125" s="60">
        <f>COUNTIF($P$7:P125,$AA$8)+COUNTIF($P$7:P125,$AA$9)</f>
        <v>0</v>
      </c>
      <c r="E125" s="60">
        <f>COUNTIF($P$7:P125,$AA$8)</f>
        <v>0</v>
      </c>
      <c r="F125" s="60">
        <f>COUNTIF($P$7:P125,$AA$9)</f>
        <v>0</v>
      </c>
      <c r="G125" s="60">
        <f>COUNTIF($P$7:P125,$AA$10)</f>
        <v>0</v>
      </c>
      <c r="H125" s="60">
        <f>COUNTIF($P$7:P125,$AA$11)</f>
        <v>0</v>
      </c>
      <c r="I125" s="60">
        <f>COUNTIF($P$7:P125,$AA$12)</f>
        <v>0</v>
      </c>
      <c r="J125" s="60">
        <f>COUNTIF($P$7:P125,$AA$13)</f>
        <v>0</v>
      </c>
      <c r="K125" s="60">
        <f>COUNTIF($P$7:P125,$AA$14)</f>
        <v>0</v>
      </c>
      <c r="L125" s="60">
        <f t="shared" si="5"/>
        <v>0</v>
      </c>
      <c r="M125" s="60"/>
      <c r="N125" s="148"/>
      <c r="O125" s="148"/>
      <c r="P125" s="148"/>
      <c r="Q125" s="149"/>
      <c r="R125" s="150"/>
      <c r="S125" s="151"/>
      <c r="T125" s="151" t="s">
        <v>57</v>
      </c>
      <c r="U125" s="152">
        <v>4</v>
      </c>
    </row>
    <row r="126" spans="1:21" ht="21" customHeight="1">
      <c r="A126" s="60">
        <f>COUNTIF(P$7:$P126,$AA$5)</f>
        <v>0</v>
      </c>
      <c r="B126" s="60">
        <f>COUNTIF($P$7:P126,$AA$6)</f>
        <v>0</v>
      </c>
      <c r="C126" s="60">
        <f>COUNTIF($P$7:P126,$AA$7)</f>
        <v>0</v>
      </c>
      <c r="D126" s="60">
        <f>COUNTIF($P$7:P126,$AA$8)+COUNTIF($P$7:P126,$AA$9)</f>
        <v>0</v>
      </c>
      <c r="E126" s="60">
        <f>COUNTIF($P$7:P126,$AA$8)</f>
        <v>0</v>
      </c>
      <c r="F126" s="60">
        <f>COUNTIF($P$7:P126,$AA$9)</f>
        <v>0</v>
      </c>
      <c r="G126" s="60">
        <f>COUNTIF($P$7:P126,$AA$10)</f>
        <v>0</v>
      </c>
      <c r="H126" s="60">
        <f>COUNTIF($P$7:P126,$AA$11)</f>
        <v>0</v>
      </c>
      <c r="I126" s="60">
        <f>COUNTIF($P$7:P126,$AA$12)</f>
        <v>0</v>
      </c>
      <c r="J126" s="60">
        <f>COUNTIF($P$7:P126,$AA$13)</f>
        <v>0</v>
      </c>
      <c r="K126" s="60">
        <f>COUNTIF($P$7:P126,$AA$14)</f>
        <v>0</v>
      </c>
      <c r="L126" s="60" t="str">
        <f t="shared" si="5"/>
        <v>整理　　　　番号</v>
      </c>
      <c r="M126" s="153" t="s">
        <v>0</v>
      </c>
      <c r="N126" s="153" t="s">
        <v>1</v>
      </c>
      <c r="O126" s="154" t="s">
        <v>73</v>
      </c>
      <c r="P126" s="154" t="s">
        <v>59</v>
      </c>
      <c r="Q126" s="154" t="s">
        <v>53</v>
      </c>
      <c r="R126" s="155" t="s">
        <v>54</v>
      </c>
      <c r="S126" s="156" t="s">
        <v>2</v>
      </c>
      <c r="T126" s="156" t="s">
        <v>3</v>
      </c>
      <c r="U126" s="156" t="s">
        <v>4</v>
      </c>
    </row>
    <row r="127" spans="1:21" ht="21" customHeight="1">
      <c r="A127" s="60">
        <f>COUNTIF(P$7:$P127,$AA$5)</f>
        <v>0</v>
      </c>
      <c r="B127" s="60">
        <f>COUNTIF($P$7:P127,$AA$6)</f>
        <v>0</v>
      </c>
      <c r="C127" s="60">
        <f>COUNTIF($P$7:P127,$AA$7)</f>
        <v>0</v>
      </c>
      <c r="D127" s="60">
        <f>COUNTIF($P$7:P127,$AA$8)+COUNTIF($P$7:P127,$AA$9)</f>
        <v>0</v>
      </c>
      <c r="E127" s="60">
        <f>COUNTIF($P$7:P127,$AA$8)</f>
        <v>0</v>
      </c>
      <c r="F127" s="60">
        <f>COUNTIF($P$7:P127,$AA$9)</f>
        <v>0</v>
      </c>
      <c r="G127" s="60">
        <f>COUNTIF($P$7:P127,$AA$10)</f>
        <v>0</v>
      </c>
      <c r="H127" s="60">
        <f>COUNTIF($P$7:P127,$AA$11)</f>
        <v>0</v>
      </c>
      <c r="I127" s="60">
        <f>COUNTIF($P$7:P127,$AA$12)</f>
        <v>0</v>
      </c>
      <c r="J127" s="60">
        <f>COUNTIF($P$7:P127,$AA$13)</f>
        <v>0</v>
      </c>
      <c r="K127" s="60">
        <f>COUNTIF($P$7:P127,$AA$14)</f>
        <v>0</v>
      </c>
      <c r="L127" s="60">
        <f t="shared" si="5"/>
        <v>0</v>
      </c>
      <c r="M127" s="160"/>
      <c r="N127" s="160"/>
      <c r="O127" s="160"/>
      <c r="P127" s="57">
        <f>IF(O127="","",VLOOKUP(O127,$Y$5:$AA$16,3,FALSE))</f>
      </c>
      <c r="Q127" s="160"/>
      <c r="R127" s="161" t="s">
        <v>84</v>
      </c>
      <c r="S127" s="102">
        <f>S122</f>
        <v>0</v>
      </c>
      <c r="T127" s="102">
        <f>T122</f>
        <v>0</v>
      </c>
      <c r="U127" s="102">
        <f>U122</f>
        <v>0</v>
      </c>
    </row>
    <row r="128" spans="1:21" ht="21" customHeight="1">
      <c r="A128" s="60">
        <f>COUNTIF(P$7:$P128,$AA$5)</f>
        <v>0</v>
      </c>
      <c r="B128" s="60">
        <f>COUNTIF($P$7:P128,$AA$6)</f>
        <v>0</v>
      </c>
      <c r="C128" s="60">
        <f>COUNTIF($P$7:P128,$AA$7)</f>
        <v>0</v>
      </c>
      <c r="D128" s="60">
        <f>COUNTIF($P$7:P128,$AA$8)+COUNTIF($P$7:P128,$AA$9)</f>
        <v>0</v>
      </c>
      <c r="E128" s="60">
        <f>COUNTIF($P$7:P128,$AA$8)</f>
        <v>0</v>
      </c>
      <c r="F128" s="60">
        <f>COUNTIF($P$7:P128,$AA$9)</f>
        <v>0</v>
      </c>
      <c r="G128" s="60">
        <f>COUNTIF($P$7:P128,$AA$10)</f>
        <v>0</v>
      </c>
      <c r="H128" s="60">
        <f>COUNTIF($P$7:P128,$AA$11)</f>
        <v>0</v>
      </c>
      <c r="I128" s="60">
        <f>COUNTIF($P$7:P128,$AA$12)</f>
        <v>0</v>
      </c>
      <c r="J128" s="60">
        <f>COUNTIF($P$7:P128,$AA$13)</f>
        <v>0</v>
      </c>
      <c r="K128" s="60">
        <f>COUNTIF($P$7:P128,$AA$14)</f>
        <v>0</v>
      </c>
      <c r="L128" s="60">
        <f t="shared" si="5"/>
        <v>0</v>
      </c>
      <c r="M128" s="54"/>
      <c r="N128" s="54"/>
      <c r="O128" s="54"/>
      <c r="P128" s="58">
        <f aca="true" t="shared" si="8" ref="P128:P161">IF(O128="","",VLOOKUP(O128,$Y$5:$AA$16,3,FALSE))</f>
      </c>
      <c r="Q128" s="54"/>
      <c r="R128" s="71"/>
      <c r="S128" s="101"/>
      <c r="T128" s="101"/>
      <c r="U128" s="102">
        <f aca="true" t="shared" si="9" ref="U128:U161">IF(AND(S128="",T128=""),"",U127+S128-T128)</f>
      </c>
    </row>
    <row r="129" spans="1:21" ht="21" customHeight="1">
      <c r="A129" s="60">
        <f>COUNTIF(P$7:$P129,$AA$5)</f>
        <v>0</v>
      </c>
      <c r="B129" s="60">
        <f>COUNTIF($P$7:P129,$AA$6)</f>
        <v>0</v>
      </c>
      <c r="C129" s="60">
        <f>COUNTIF($P$7:P129,$AA$7)</f>
        <v>0</v>
      </c>
      <c r="D129" s="60">
        <f>COUNTIF($P$7:P129,$AA$8)+COUNTIF($P$7:P129,$AA$9)</f>
        <v>0</v>
      </c>
      <c r="E129" s="60">
        <f>COUNTIF($P$7:P129,$AA$8)</f>
        <v>0</v>
      </c>
      <c r="F129" s="60">
        <f>COUNTIF($P$7:P129,$AA$9)</f>
        <v>0</v>
      </c>
      <c r="G129" s="60">
        <f>COUNTIF($P$7:P129,$AA$10)</f>
        <v>0</v>
      </c>
      <c r="H129" s="60">
        <f>COUNTIF($P$7:P129,$AA$11)</f>
        <v>0</v>
      </c>
      <c r="I129" s="60">
        <f>COUNTIF($P$7:P129,$AA$12)</f>
        <v>0</v>
      </c>
      <c r="J129" s="60">
        <f>COUNTIF($P$7:P129,$AA$13)</f>
        <v>0</v>
      </c>
      <c r="K129" s="60">
        <f>COUNTIF($P$7:P129,$AA$14)</f>
        <v>0</v>
      </c>
      <c r="L129" s="60">
        <f t="shared" si="5"/>
        <v>0</v>
      </c>
      <c r="M129" s="54"/>
      <c r="N129" s="54"/>
      <c r="O129" s="54"/>
      <c r="P129" s="58">
        <f t="shared" si="8"/>
      </c>
      <c r="Q129" s="54"/>
      <c r="R129" s="71"/>
      <c r="S129" s="101"/>
      <c r="T129" s="101"/>
      <c r="U129" s="102">
        <f t="shared" si="9"/>
      </c>
    </row>
    <row r="130" spans="1:21" ht="21" customHeight="1">
      <c r="A130" s="60">
        <f>COUNTIF(P$7:$P130,$AA$5)</f>
        <v>0</v>
      </c>
      <c r="B130" s="60">
        <f>COUNTIF($P$7:P130,$AA$6)</f>
        <v>0</v>
      </c>
      <c r="C130" s="60">
        <f>COUNTIF($P$7:P130,$AA$7)</f>
        <v>0</v>
      </c>
      <c r="D130" s="60">
        <f>COUNTIF($P$7:P130,$AA$8)+COUNTIF($P$7:P130,$AA$9)</f>
        <v>0</v>
      </c>
      <c r="E130" s="60">
        <f>COUNTIF($P$7:P130,$AA$8)</f>
        <v>0</v>
      </c>
      <c r="F130" s="60">
        <f>COUNTIF($P$7:P130,$AA$9)</f>
        <v>0</v>
      </c>
      <c r="G130" s="60">
        <f>COUNTIF($P$7:P130,$AA$10)</f>
        <v>0</v>
      </c>
      <c r="H130" s="60">
        <f>COUNTIF($P$7:P130,$AA$11)</f>
        <v>0</v>
      </c>
      <c r="I130" s="60">
        <f>COUNTIF($P$7:P130,$AA$12)</f>
        <v>0</v>
      </c>
      <c r="J130" s="60">
        <f>COUNTIF($P$7:P130,$AA$13)</f>
        <v>0</v>
      </c>
      <c r="K130" s="60">
        <f>COUNTIF($P$7:P130,$AA$14)</f>
        <v>0</v>
      </c>
      <c r="L130" s="60">
        <f t="shared" si="5"/>
        <v>0</v>
      </c>
      <c r="M130" s="54"/>
      <c r="N130" s="54"/>
      <c r="O130" s="54"/>
      <c r="P130" s="58">
        <f t="shared" si="8"/>
      </c>
      <c r="Q130" s="54"/>
      <c r="R130" s="71"/>
      <c r="S130" s="101"/>
      <c r="T130" s="101"/>
      <c r="U130" s="102">
        <f t="shared" si="9"/>
      </c>
    </row>
    <row r="131" spans="1:21" ht="21" customHeight="1">
      <c r="A131" s="60">
        <f>COUNTIF(P$7:$P131,$AA$5)</f>
        <v>0</v>
      </c>
      <c r="B131" s="60">
        <f>COUNTIF($P$7:P131,$AA$6)</f>
        <v>0</v>
      </c>
      <c r="C131" s="60">
        <f>COUNTIF($P$7:P131,$AA$7)</f>
        <v>0</v>
      </c>
      <c r="D131" s="60">
        <f>COUNTIF($P$7:P131,$AA$8)+COUNTIF($P$7:P131,$AA$9)</f>
        <v>0</v>
      </c>
      <c r="E131" s="60">
        <f>COUNTIF($P$7:P131,$AA$8)</f>
        <v>0</v>
      </c>
      <c r="F131" s="60">
        <f>COUNTIF($P$7:P131,$AA$9)</f>
        <v>0</v>
      </c>
      <c r="G131" s="60">
        <f>COUNTIF($P$7:P131,$AA$10)</f>
        <v>0</v>
      </c>
      <c r="H131" s="60">
        <f>COUNTIF($P$7:P131,$AA$11)</f>
        <v>0</v>
      </c>
      <c r="I131" s="60">
        <f>COUNTIF($P$7:P131,$AA$12)</f>
        <v>0</v>
      </c>
      <c r="J131" s="60">
        <f>COUNTIF($P$7:P131,$AA$13)</f>
        <v>0</v>
      </c>
      <c r="K131" s="60">
        <f>COUNTIF($P$7:P131,$AA$14)</f>
        <v>0</v>
      </c>
      <c r="L131" s="60">
        <f t="shared" si="5"/>
        <v>0</v>
      </c>
      <c r="M131" s="54"/>
      <c r="N131" s="54"/>
      <c r="O131" s="54"/>
      <c r="P131" s="58">
        <f t="shared" si="8"/>
      </c>
      <c r="Q131" s="54"/>
      <c r="R131" s="71"/>
      <c r="S131" s="101"/>
      <c r="T131" s="101"/>
      <c r="U131" s="102">
        <f t="shared" si="9"/>
      </c>
    </row>
    <row r="132" spans="1:21" ht="21" customHeight="1">
      <c r="A132" s="60">
        <f>COUNTIF(P$7:$P132,$AA$5)</f>
        <v>0</v>
      </c>
      <c r="B132" s="60">
        <f>COUNTIF($P$7:P132,$AA$6)</f>
        <v>0</v>
      </c>
      <c r="C132" s="60">
        <f>COUNTIF($P$7:P132,$AA$7)</f>
        <v>0</v>
      </c>
      <c r="D132" s="60">
        <f>COUNTIF($P$7:P132,$AA$8)+COUNTIF($P$7:P132,$AA$9)</f>
        <v>0</v>
      </c>
      <c r="E132" s="60">
        <f>COUNTIF($P$7:P132,$AA$8)</f>
        <v>0</v>
      </c>
      <c r="F132" s="60">
        <f>COUNTIF($P$7:P132,$AA$9)</f>
        <v>0</v>
      </c>
      <c r="G132" s="60">
        <f>COUNTIF($P$7:P132,$AA$10)</f>
        <v>0</v>
      </c>
      <c r="H132" s="60">
        <f>COUNTIF($P$7:P132,$AA$11)</f>
        <v>0</v>
      </c>
      <c r="I132" s="60">
        <f>COUNTIF($P$7:P132,$AA$12)</f>
        <v>0</v>
      </c>
      <c r="J132" s="60">
        <f>COUNTIF($P$7:P132,$AA$13)</f>
        <v>0</v>
      </c>
      <c r="K132" s="60">
        <f>COUNTIF($P$7:P132,$AA$14)</f>
        <v>0</v>
      </c>
      <c r="L132" s="60">
        <f t="shared" si="5"/>
        <v>0</v>
      </c>
      <c r="M132" s="54"/>
      <c r="N132" s="54"/>
      <c r="O132" s="54"/>
      <c r="P132" s="58">
        <f t="shared" si="8"/>
      </c>
      <c r="Q132" s="54"/>
      <c r="R132" s="71"/>
      <c r="S132" s="101"/>
      <c r="T132" s="101"/>
      <c r="U132" s="102">
        <f t="shared" si="9"/>
      </c>
    </row>
    <row r="133" spans="1:21" ht="21" customHeight="1">
      <c r="A133" s="60">
        <f>COUNTIF(P$7:$P133,$AA$5)</f>
        <v>0</v>
      </c>
      <c r="B133" s="60">
        <f>COUNTIF($P$7:P133,$AA$6)</f>
        <v>0</v>
      </c>
      <c r="C133" s="60">
        <f>COUNTIF($P$7:P133,$AA$7)</f>
        <v>0</v>
      </c>
      <c r="D133" s="60">
        <f>COUNTIF($P$7:P133,$AA$8)+COUNTIF($P$7:P133,$AA$9)</f>
        <v>0</v>
      </c>
      <c r="E133" s="60">
        <f>COUNTIF($P$7:P133,$AA$8)</f>
        <v>0</v>
      </c>
      <c r="F133" s="60">
        <f>COUNTIF($P$7:P133,$AA$9)</f>
        <v>0</v>
      </c>
      <c r="G133" s="60">
        <f>COUNTIF($P$7:P133,$AA$10)</f>
        <v>0</v>
      </c>
      <c r="H133" s="60">
        <f>COUNTIF($P$7:P133,$AA$11)</f>
        <v>0</v>
      </c>
      <c r="I133" s="60">
        <f>COUNTIF($P$7:P133,$AA$12)</f>
        <v>0</v>
      </c>
      <c r="J133" s="60">
        <f>COUNTIF($P$7:P133,$AA$13)</f>
        <v>0</v>
      </c>
      <c r="K133" s="60">
        <f>COUNTIF($P$7:P133,$AA$14)</f>
        <v>0</v>
      </c>
      <c r="L133" s="60">
        <f t="shared" si="5"/>
        <v>0</v>
      </c>
      <c r="M133" s="54"/>
      <c r="N133" s="54"/>
      <c r="O133" s="54"/>
      <c r="P133" s="58">
        <f t="shared" si="8"/>
      </c>
      <c r="Q133" s="54"/>
      <c r="R133" s="71"/>
      <c r="S133" s="101"/>
      <c r="T133" s="101"/>
      <c r="U133" s="102">
        <f t="shared" si="9"/>
      </c>
    </row>
    <row r="134" spans="1:21" ht="21" customHeight="1">
      <c r="A134" s="60">
        <f>COUNTIF(P$7:$P134,$AA$5)</f>
        <v>0</v>
      </c>
      <c r="B134" s="60">
        <f>COUNTIF($P$7:P134,$AA$6)</f>
        <v>0</v>
      </c>
      <c r="C134" s="60">
        <f>COUNTIF($P$7:P134,$AA$7)</f>
        <v>0</v>
      </c>
      <c r="D134" s="60">
        <f>COUNTIF($P$7:P134,$AA$8)+COUNTIF($P$7:P134,$AA$9)</f>
        <v>0</v>
      </c>
      <c r="E134" s="60">
        <f>COUNTIF($P$7:P134,$AA$8)</f>
        <v>0</v>
      </c>
      <c r="F134" s="60">
        <f>COUNTIF($P$7:P134,$AA$9)</f>
        <v>0</v>
      </c>
      <c r="G134" s="60">
        <f>COUNTIF($P$7:P134,$AA$10)</f>
        <v>0</v>
      </c>
      <c r="H134" s="60">
        <f>COUNTIF($P$7:P134,$AA$11)</f>
        <v>0</v>
      </c>
      <c r="I134" s="60">
        <f>COUNTIF($P$7:P134,$AA$12)</f>
        <v>0</v>
      </c>
      <c r="J134" s="60">
        <f>COUNTIF($P$7:P134,$AA$13)</f>
        <v>0</v>
      </c>
      <c r="K134" s="60">
        <f>COUNTIF($P$7:P134,$AA$14)</f>
        <v>0</v>
      </c>
      <c r="L134" s="60">
        <f t="shared" si="5"/>
        <v>0</v>
      </c>
      <c r="M134" s="54"/>
      <c r="N134" s="54"/>
      <c r="O134" s="54"/>
      <c r="P134" s="58">
        <f t="shared" si="8"/>
      </c>
      <c r="Q134" s="54"/>
      <c r="R134" s="71"/>
      <c r="S134" s="101"/>
      <c r="T134" s="101"/>
      <c r="U134" s="102">
        <f t="shared" si="9"/>
      </c>
    </row>
    <row r="135" spans="1:21" ht="21" customHeight="1">
      <c r="A135" s="60">
        <f>COUNTIF(P$7:$P135,$AA$5)</f>
        <v>0</v>
      </c>
      <c r="B135" s="60">
        <f>COUNTIF($P$7:P135,$AA$6)</f>
        <v>0</v>
      </c>
      <c r="C135" s="60">
        <f>COUNTIF($P$7:P135,$AA$7)</f>
        <v>0</v>
      </c>
      <c r="D135" s="60">
        <f>COUNTIF($P$7:P135,$AA$8)+COUNTIF($P$7:P135,$AA$9)</f>
        <v>0</v>
      </c>
      <c r="E135" s="60">
        <f>COUNTIF($P$7:P135,$AA$8)</f>
        <v>0</v>
      </c>
      <c r="F135" s="60">
        <f>COUNTIF($P$7:P135,$AA$9)</f>
        <v>0</v>
      </c>
      <c r="G135" s="60">
        <f>COUNTIF($P$7:P135,$AA$10)</f>
        <v>0</v>
      </c>
      <c r="H135" s="60">
        <f>COUNTIF($P$7:P135,$AA$11)</f>
        <v>0</v>
      </c>
      <c r="I135" s="60">
        <f>COUNTIF($P$7:P135,$AA$12)</f>
        <v>0</v>
      </c>
      <c r="J135" s="60">
        <f>COUNTIF($P$7:P135,$AA$13)</f>
        <v>0</v>
      </c>
      <c r="K135" s="60">
        <f>COUNTIF($P$7:P135,$AA$14)</f>
        <v>0</v>
      </c>
      <c r="L135" s="60">
        <f t="shared" si="5"/>
        <v>0</v>
      </c>
      <c r="M135" s="54"/>
      <c r="N135" s="54"/>
      <c r="O135" s="54"/>
      <c r="P135" s="58">
        <f t="shared" si="8"/>
      </c>
      <c r="Q135" s="54"/>
      <c r="R135" s="71"/>
      <c r="S135" s="101"/>
      <c r="T135" s="101"/>
      <c r="U135" s="102">
        <f t="shared" si="9"/>
      </c>
    </row>
    <row r="136" spans="1:21" ht="21" customHeight="1">
      <c r="A136" s="60">
        <f>COUNTIF(P$7:$P136,$AA$5)</f>
        <v>0</v>
      </c>
      <c r="B136" s="60">
        <f>COUNTIF($P$7:P136,$AA$6)</f>
        <v>0</v>
      </c>
      <c r="C136" s="60">
        <f>COUNTIF($P$7:P136,$AA$7)</f>
        <v>0</v>
      </c>
      <c r="D136" s="60">
        <f>COUNTIF($P$7:P136,$AA$8)+COUNTIF($P$7:P136,$AA$9)</f>
        <v>0</v>
      </c>
      <c r="E136" s="60">
        <f>COUNTIF($P$7:P136,$AA$8)</f>
        <v>0</v>
      </c>
      <c r="F136" s="60">
        <f>COUNTIF($P$7:P136,$AA$9)</f>
        <v>0</v>
      </c>
      <c r="G136" s="60">
        <f>COUNTIF($P$7:P136,$AA$10)</f>
        <v>0</v>
      </c>
      <c r="H136" s="60">
        <f>COUNTIF($P$7:P136,$AA$11)</f>
        <v>0</v>
      </c>
      <c r="I136" s="60">
        <f>COUNTIF($P$7:P136,$AA$12)</f>
        <v>0</v>
      </c>
      <c r="J136" s="60">
        <f>COUNTIF($P$7:P136,$AA$13)</f>
        <v>0</v>
      </c>
      <c r="K136" s="60">
        <f>COUNTIF($P$7:P136,$AA$14)</f>
        <v>0</v>
      </c>
      <c r="L136" s="60">
        <f aca="true" t="shared" si="10" ref="L136:L199">Q136</f>
        <v>0</v>
      </c>
      <c r="M136" s="54"/>
      <c r="N136" s="54"/>
      <c r="O136" s="54"/>
      <c r="P136" s="58">
        <f t="shared" si="8"/>
      </c>
      <c r="Q136" s="54"/>
      <c r="R136" s="71"/>
      <c r="S136" s="101"/>
      <c r="T136" s="101"/>
      <c r="U136" s="102">
        <f t="shared" si="9"/>
      </c>
    </row>
    <row r="137" spans="1:21" ht="21" customHeight="1">
      <c r="A137" s="60">
        <f>COUNTIF(P$7:$P137,$AA$5)</f>
        <v>0</v>
      </c>
      <c r="B137" s="60">
        <f>COUNTIF($P$7:P137,$AA$6)</f>
        <v>0</v>
      </c>
      <c r="C137" s="60">
        <f>COUNTIF($P$7:P137,$AA$7)</f>
        <v>0</v>
      </c>
      <c r="D137" s="60">
        <f>COUNTIF($P$7:P137,$AA$8)+COUNTIF($P$7:P137,$AA$9)</f>
        <v>0</v>
      </c>
      <c r="E137" s="60">
        <f>COUNTIF($P$7:P137,$AA$8)</f>
        <v>0</v>
      </c>
      <c r="F137" s="60">
        <f>COUNTIF($P$7:P137,$AA$9)</f>
        <v>0</v>
      </c>
      <c r="G137" s="60">
        <f>COUNTIF($P$7:P137,$AA$10)</f>
        <v>0</v>
      </c>
      <c r="H137" s="60">
        <f>COUNTIF($P$7:P137,$AA$11)</f>
        <v>0</v>
      </c>
      <c r="I137" s="60">
        <f>COUNTIF($P$7:P137,$AA$12)</f>
        <v>0</v>
      </c>
      <c r="J137" s="60">
        <f>COUNTIF($P$7:P137,$AA$13)</f>
        <v>0</v>
      </c>
      <c r="K137" s="60">
        <f>COUNTIF($P$7:P137,$AA$14)</f>
        <v>0</v>
      </c>
      <c r="L137" s="60">
        <f t="shared" si="10"/>
        <v>0</v>
      </c>
      <c r="M137" s="54"/>
      <c r="N137" s="54"/>
      <c r="O137" s="54"/>
      <c r="P137" s="58">
        <f t="shared" si="8"/>
      </c>
      <c r="Q137" s="54"/>
      <c r="R137" s="71"/>
      <c r="S137" s="101"/>
      <c r="T137" s="101"/>
      <c r="U137" s="102">
        <f t="shared" si="9"/>
      </c>
    </row>
    <row r="138" spans="1:21" ht="21" customHeight="1">
      <c r="A138" s="60">
        <f>COUNTIF(P$7:$P138,$AA$5)</f>
        <v>0</v>
      </c>
      <c r="B138" s="60">
        <f>COUNTIF($P$7:P138,$AA$6)</f>
        <v>0</v>
      </c>
      <c r="C138" s="60">
        <f>COUNTIF($P$7:P138,$AA$7)</f>
        <v>0</v>
      </c>
      <c r="D138" s="60">
        <f>COUNTIF($P$7:P138,$AA$8)+COUNTIF($P$7:P138,$AA$9)</f>
        <v>0</v>
      </c>
      <c r="E138" s="60">
        <f>COUNTIF($P$7:P138,$AA$8)</f>
        <v>0</v>
      </c>
      <c r="F138" s="60">
        <f>COUNTIF($P$7:P138,$AA$9)</f>
        <v>0</v>
      </c>
      <c r="G138" s="60">
        <f>COUNTIF($P$7:P138,$AA$10)</f>
        <v>0</v>
      </c>
      <c r="H138" s="60">
        <f>COUNTIF($P$7:P138,$AA$11)</f>
        <v>0</v>
      </c>
      <c r="I138" s="60">
        <f>COUNTIF($P$7:P138,$AA$12)</f>
        <v>0</v>
      </c>
      <c r="J138" s="60">
        <f>COUNTIF($P$7:P138,$AA$13)</f>
        <v>0</v>
      </c>
      <c r="K138" s="60">
        <f>COUNTIF($P$7:P138,$AA$14)</f>
        <v>0</v>
      </c>
      <c r="L138" s="60">
        <f t="shared" si="10"/>
        <v>0</v>
      </c>
      <c r="M138" s="54"/>
      <c r="N138" s="54"/>
      <c r="O138" s="54"/>
      <c r="P138" s="58">
        <f t="shared" si="8"/>
      </c>
      <c r="Q138" s="54"/>
      <c r="R138" s="71"/>
      <c r="S138" s="101"/>
      <c r="T138" s="101"/>
      <c r="U138" s="102">
        <f t="shared" si="9"/>
      </c>
    </row>
    <row r="139" spans="1:21" ht="21" customHeight="1">
      <c r="A139" s="60">
        <f>COUNTIF(P$7:$P139,$AA$5)</f>
        <v>0</v>
      </c>
      <c r="B139" s="60">
        <f>COUNTIF($P$7:P139,$AA$6)</f>
        <v>0</v>
      </c>
      <c r="C139" s="60">
        <f>COUNTIF($P$7:P139,$AA$7)</f>
        <v>0</v>
      </c>
      <c r="D139" s="60">
        <f>COUNTIF($P$7:P139,$AA$8)+COUNTIF($P$7:P139,$AA$9)</f>
        <v>0</v>
      </c>
      <c r="E139" s="60">
        <f>COUNTIF($P$7:P139,$AA$8)</f>
        <v>0</v>
      </c>
      <c r="F139" s="60">
        <f>COUNTIF($P$7:P139,$AA$9)</f>
        <v>0</v>
      </c>
      <c r="G139" s="60">
        <f>COUNTIF($P$7:P139,$AA$10)</f>
        <v>0</v>
      </c>
      <c r="H139" s="60">
        <f>COUNTIF($P$7:P139,$AA$11)</f>
        <v>0</v>
      </c>
      <c r="I139" s="60">
        <f>COUNTIF($P$7:P139,$AA$12)</f>
        <v>0</v>
      </c>
      <c r="J139" s="60">
        <f>COUNTIF($P$7:P139,$AA$13)</f>
        <v>0</v>
      </c>
      <c r="K139" s="60">
        <f>COUNTIF($P$7:P139,$AA$14)</f>
        <v>0</v>
      </c>
      <c r="L139" s="60">
        <f t="shared" si="10"/>
        <v>0</v>
      </c>
      <c r="M139" s="54"/>
      <c r="N139" s="54"/>
      <c r="O139" s="54"/>
      <c r="P139" s="58">
        <f t="shared" si="8"/>
      </c>
      <c r="Q139" s="54"/>
      <c r="R139" s="71"/>
      <c r="S139" s="101"/>
      <c r="T139" s="101"/>
      <c r="U139" s="102">
        <f t="shared" si="9"/>
      </c>
    </row>
    <row r="140" spans="1:21" ht="21" customHeight="1">
      <c r="A140" s="60">
        <f>COUNTIF(P$7:$P140,$AA$5)</f>
        <v>0</v>
      </c>
      <c r="B140" s="60">
        <f>COUNTIF($P$7:P140,$AA$6)</f>
        <v>0</v>
      </c>
      <c r="C140" s="60">
        <f>COUNTIF($P$7:P140,$AA$7)</f>
        <v>0</v>
      </c>
      <c r="D140" s="60">
        <f>COUNTIF($P$7:P140,$AA$8)+COUNTIF($P$7:P140,$AA$9)</f>
        <v>0</v>
      </c>
      <c r="E140" s="60">
        <f>COUNTIF($P$7:P140,$AA$8)</f>
        <v>0</v>
      </c>
      <c r="F140" s="60">
        <f>COUNTIF($P$7:P140,$AA$9)</f>
        <v>0</v>
      </c>
      <c r="G140" s="60">
        <f>COUNTIF($P$7:P140,$AA$10)</f>
        <v>0</v>
      </c>
      <c r="H140" s="60">
        <f>COUNTIF($P$7:P140,$AA$11)</f>
        <v>0</v>
      </c>
      <c r="I140" s="60">
        <f>COUNTIF($P$7:P140,$AA$12)</f>
        <v>0</v>
      </c>
      <c r="J140" s="60">
        <f>COUNTIF($P$7:P140,$AA$13)</f>
        <v>0</v>
      </c>
      <c r="K140" s="60">
        <f>COUNTIF($P$7:P140,$AA$14)</f>
        <v>0</v>
      </c>
      <c r="L140" s="60">
        <f t="shared" si="10"/>
        <v>0</v>
      </c>
      <c r="M140" s="54"/>
      <c r="N140" s="54"/>
      <c r="O140" s="54"/>
      <c r="P140" s="58">
        <f t="shared" si="8"/>
      </c>
      <c r="Q140" s="54"/>
      <c r="R140" s="71"/>
      <c r="S140" s="101"/>
      <c r="T140" s="101"/>
      <c r="U140" s="102">
        <f t="shared" si="9"/>
      </c>
    </row>
    <row r="141" spans="1:21" ht="21" customHeight="1">
      <c r="A141" s="60">
        <f>COUNTIF(P$7:$P141,$AA$5)</f>
        <v>0</v>
      </c>
      <c r="B141" s="60">
        <f>COUNTIF($P$7:P141,$AA$6)</f>
        <v>0</v>
      </c>
      <c r="C141" s="60">
        <f>COUNTIF($P$7:P141,$AA$7)</f>
        <v>0</v>
      </c>
      <c r="D141" s="60">
        <f>COUNTIF($P$7:P141,$AA$8)+COUNTIF($P$7:P141,$AA$9)</f>
        <v>0</v>
      </c>
      <c r="E141" s="60">
        <f>COUNTIF($P$7:P141,$AA$8)</f>
        <v>0</v>
      </c>
      <c r="F141" s="60">
        <f>COUNTIF($P$7:P141,$AA$9)</f>
        <v>0</v>
      </c>
      <c r="G141" s="60">
        <f>COUNTIF($P$7:P141,$AA$10)</f>
        <v>0</v>
      </c>
      <c r="H141" s="60">
        <f>COUNTIF($P$7:P141,$AA$11)</f>
        <v>0</v>
      </c>
      <c r="I141" s="60">
        <f>COUNTIF($P$7:P141,$AA$12)</f>
        <v>0</v>
      </c>
      <c r="J141" s="60">
        <f>COUNTIF($P$7:P141,$AA$13)</f>
        <v>0</v>
      </c>
      <c r="K141" s="60">
        <f>COUNTIF($P$7:P141,$AA$14)</f>
        <v>0</v>
      </c>
      <c r="L141" s="60">
        <f t="shared" si="10"/>
        <v>0</v>
      </c>
      <c r="M141" s="54"/>
      <c r="N141" s="54"/>
      <c r="O141" s="54"/>
      <c r="P141" s="58">
        <f t="shared" si="8"/>
      </c>
      <c r="Q141" s="54"/>
      <c r="R141" s="71"/>
      <c r="S141" s="101"/>
      <c r="T141" s="101"/>
      <c r="U141" s="102">
        <f t="shared" si="9"/>
      </c>
    </row>
    <row r="142" spans="1:21" ht="21" customHeight="1">
      <c r="A142" s="60">
        <f>COUNTIF(P$7:$P142,$AA$5)</f>
        <v>0</v>
      </c>
      <c r="B142" s="60">
        <f>COUNTIF($P$7:P142,$AA$6)</f>
        <v>0</v>
      </c>
      <c r="C142" s="60">
        <f>COUNTIF($P$7:P142,$AA$7)</f>
        <v>0</v>
      </c>
      <c r="D142" s="60">
        <f>COUNTIF($P$7:P142,$AA$8)+COUNTIF($P$7:P142,$AA$9)</f>
        <v>0</v>
      </c>
      <c r="E142" s="60">
        <f>COUNTIF($P$7:P142,$AA$8)</f>
        <v>0</v>
      </c>
      <c r="F142" s="60">
        <f>COUNTIF($P$7:P142,$AA$9)</f>
        <v>0</v>
      </c>
      <c r="G142" s="60">
        <f>COUNTIF($P$7:P142,$AA$10)</f>
        <v>0</v>
      </c>
      <c r="H142" s="60">
        <f>COUNTIF($P$7:P142,$AA$11)</f>
        <v>0</v>
      </c>
      <c r="I142" s="60">
        <f>COUNTIF($P$7:P142,$AA$12)</f>
        <v>0</v>
      </c>
      <c r="J142" s="60">
        <f>COUNTIF($P$7:P142,$AA$13)</f>
        <v>0</v>
      </c>
      <c r="K142" s="60">
        <f>COUNTIF($P$7:P142,$AA$14)</f>
        <v>0</v>
      </c>
      <c r="L142" s="60">
        <f t="shared" si="10"/>
        <v>0</v>
      </c>
      <c r="M142" s="54"/>
      <c r="N142" s="54"/>
      <c r="O142" s="54"/>
      <c r="P142" s="58">
        <f t="shared" si="8"/>
      </c>
      <c r="Q142" s="54"/>
      <c r="R142" s="71"/>
      <c r="S142" s="101"/>
      <c r="T142" s="101"/>
      <c r="U142" s="102">
        <f t="shared" si="9"/>
      </c>
    </row>
    <row r="143" spans="1:21" ht="21" customHeight="1">
      <c r="A143" s="60">
        <f>COUNTIF(P$7:$P143,$AA$5)</f>
        <v>0</v>
      </c>
      <c r="B143" s="60">
        <f>COUNTIF($P$7:P143,$AA$6)</f>
        <v>0</v>
      </c>
      <c r="C143" s="60">
        <f>COUNTIF($P$7:P143,$AA$7)</f>
        <v>0</v>
      </c>
      <c r="D143" s="60">
        <f>COUNTIF($P$7:P143,$AA$8)+COUNTIF($P$7:P143,$AA$9)</f>
        <v>0</v>
      </c>
      <c r="E143" s="60">
        <f>COUNTIF($P$7:P143,$AA$8)</f>
        <v>0</v>
      </c>
      <c r="F143" s="60">
        <f>COUNTIF($P$7:P143,$AA$9)</f>
        <v>0</v>
      </c>
      <c r="G143" s="60">
        <f>COUNTIF($P$7:P143,$AA$10)</f>
        <v>0</v>
      </c>
      <c r="H143" s="60">
        <f>COUNTIF($P$7:P143,$AA$11)</f>
        <v>0</v>
      </c>
      <c r="I143" s="60">
        <f>COUNTIF($P$7:P143,$AA$12)</f>
        <v>0</v>
      </c>
      <c r="J143" s="60">
        <f>COUNTIF($P$7:P143,$AA$13)</f>
        <v>0</v>
      </c>
      <c r="K143" s="60">
        <f>COUNTIF($P$7:P143,$AA$14)</f>
        <v>0</v>
      </c>
      <c r="L143" s="60">
        <f t="shared" si="10"/>
        <v>0</v>
      </c>
      <c r="M143" s="54"/>
      <c r="N143" s="54"/>
      <c r="O143" s="54"/>
      <c r="P143" s="58">
        <f t="shared" si="8"/>
      </c>
      <c r="Q143" s="54"/>
      <c r="R143" s="71"/>
      <c r="S143" s="101"/>
      <c r="T143" s="101"/>
      <c r="U143" s="102">
        <f t="shared" si="9"/>
      </c>
    </row>
    <row r="144" spans="1:21" ht="21" customHeight="1">
      <c r="A144" s="60">
        <f>COUNTIF(P$7:$P144,$AA$5)</f>
        <v>0</v>
      </c>
      <c r="B144" s="60">
        <f>COUNTIF($P$7:P144,$AA$6)</f>
        <v>0</v>
      </c>
      <c r="C144" s="60">
        <f>COUNTIF($P$7:P144,$AA$7)</f>
        <v>0</v>
      </c>
      <c r="D144" s="60">
        <f>COUNTIF($P$7:P144,$AA$8)+COUNTIF($P$7:P144,$AA$9)</f>
        <v>0</v>
      </c>
      <c r="E144" s="60">
        <f>COUNTIF($P$7:P144,$AA$8)</f>
        <v>0</v>
      </c>
      <c r="F144" s="60">
        <f>COUNTIF($P$7:P144,$AA$9)</f>
        <v>0</v>
      </c>
      <c r="G144" s="60">
        <f>COUNTIF($P$7:P144,$AA$10)</f>
        <v>0</v>
      </c>
      <c r="H144" s="60">
        <f>COUNTIF($P$7:P144,$AA$11)</f>
        <v>0</v>
      </c>
      <c r="I144" s="60">
        <f>COUNTIF($P$7:P144,$AA$12)</f>
        <v>0</v>
      </c>
      <c r="J144" s="60">
        <f>COUNTIF($P$7:P144,$AA$13)</f>
        <v>0</v>
      </c>
      <c r="K144" s="60">
        <f>COUNTIF($P$7:P144,$AA$14)</f>
        <v>0</v>
      </c>
      <c r="L144" s="60">
        <f t="shared" si="10"/>
        <v>0</v>
      </c>
      <c r="M144" s="54"/>
      <c r="N144" s="54"/>
      <c r="O144" s="54"/>
      <c r="P144" s="58">
        <f t="shared" si="8"/>
      </c>
      <c r="Q144" s="54"/>
      <c r="R144" s="71"/>
      <c r="S144" s="101"/>
      <c r="T144" s="101"/>
      <c r="U144" s="102">
        <f t="shared" si="9"/>
      </c>
    </row>
    <row r="145" spans="1:21" ht="21" customHeight="1">
      <c r="A145" s="60">
        <f>COUNTIF(P$7:$P145,$AA$5)</f>
        <v>0</v>
      </c>
      <c r="B145" s="60">
        <f>COUNTIF($P$7:P145,$AA$6)</f>
        <v>0</v>
      </c>
      <c r="C145" s="60">
        <f>COUNTIF($P$7:P145,$AA$7)</f>
        <v>0</v>
      </c>
      <c r="D145" s="60">
        <f>COUNTIF($P$7:P145,$AA$8)+COUNTIF($P$7:P145,$AA$9)</f>
        <v>0</v>
      </c>
      <c r="E145" s="60">
        <f>COUNTIF($P$7:P145,$AA$8)</f>
        <v>0</v>
      </c>
      <c r="F145" s="60">
        <f>COUNTIF($P$7:P145,$AA$9)</f>
        <v>0</v>
      </c>
      <c r="G145" s="60">
        <f>COUNTIF($P$7:P145,$AA$10)</f>
        <v>0</v>
      </c>
      <c r="H145" s="60">
        <f>COUNTIF($P$7:P145,$AA$11)</f>
        <v>0</v>
      </c>
      <c r="I145" s="60">
        <f>COUNTIF($P$7:P145,$AA$12)</f>
        <v>0</v>
      </c>
      <c r="J145" s="60">
        <f>COUNTIF($P$7:P145,$AA$13)</f>
        <v>0</v>
      </c>
      <c r="K145" s="60">
        <f>COUNTIF($P$7:P145,$AA$14)</f>
        <v>0</v>
      </c>
      <c r="L145" s="60">
        <f t="shared" si="10"/>
        <v>0</v>
      </c>
      <c r="M145" s="54"/>
      <c r="N145" s="54"/>
      <c r="O145" s="54"/>
      <c r="P145" s="58">
        <f t="shared" si="8"/>
      </c>
      <c r="Q145" s="54"/>
      <c r="R145" s="71"/>
      <c r="S145" s="101"/>
      <c r="T145" s="101"/>
      <c r="U145" s="102">
        <f t="shared" si="9"/>
      </c>
    </row>
    <row r="146" spans="1:21" ht="21" customHeight="1">
      <c r="A146" s="60">
        <f>COUNTIF(P$7:$P146,$AA$5)</f>
        <v>0</v>
      </c>
      <c r="B146" s="60">
        <f>COUNTIF($P$7:P146,$AA$6)</f>
        <v>0</v>
      </c>
      <c r="C146" s="60">
        <f>COUNTIF($P$7:P146,$AA$7)</f>
        <v>0</v>
      </c>
      <c r="D146" s="60">
        <f>COUNTIF($P$7:P146,$AA$8)+COUNTIF($P$7:P146,$AA$9)</f>
        <v>0</v>
      </c>
      <c r="E146" s="60">
        <f>COUNTIF($P$7:P146,$AA$8)</f>
        <v>0</v>
      </c>
      <c r="F146" s="60">
        <f>COUNTIF($P$7:P146,$AA$9)</f>
        <v>0</v>
      </c>
      <c r="G146" s="60">
        <f>COUNTIF($P$7:P146,$AA$10)</f>
        <v>0</v>
      </c>
      <c r="H146" s="60">
        <f>COUNTIF($P$7:P146,$AA$11)</f>
        <v>0</v>
      </c>
      <c r="I146" s="60">
        <f>COUNTIF($P$7:P146,$AA$12)</f>
        <v>0</v>
      </c>
      <c r="J146" s="60">
        <f>COUNTIF($P$7:P146,$AA$13)</f>
        <v>0</v>
      </c>
      <c r="K146" s="60">
        <f>COUNTIF($P$7:P146,$AA$14)</f>
        <v>0</v>
      </c>
      <c r="L146" s="60">
        <f t="shared" si="10"/>
        <v>0</v>
      </c>
      <c r="M146" s="54"/>
      <c r="N146" s="54"/>
      <c r="O146" s="54"/>
      <c r="P146" s="58">
        <f t="shared" si="8"/>
      </c>
      <c r="Q146" s="54"/>
      <c r="R146" s="71"/>
      <c r="S146" s="101"/>
      <c r="T146" s="101"/>
      <c r="U146" s="102">
        <f t="shared" si="9"/>
      </c>
    </row>
    <row r="147" spans="1:21" ht="21" customHeight="1">
      <c r="A147" s="60">
        <f>COUNTIF(P$7:$P147,$AA$5)</f>
        <v>0</v>
      </c>
      <c r="B147" s="60">
        <f>COUNTIF($P$7:P147,$AA$6)</f>
        <v>0</v>
      </c>
      <c r="C147" s="60">
        <f>COUNTIF($P$7:P147,$AA$7)</f>
        <v>0</v>
      </c>
      <c r="D147" s="60">
        <f>COUNTIF($P$7:P147,$AA$8)+COUNTIF($P$7:P147,$AA$9)</f>
        <v>0</v>
      </c>
      <c r="E147" s="60">
        <f>COUNTIF($P$7:P147,$AA$8)</f>
        <v>0</v>
      </c>
      <c r="F147" s="60">
        <f>COUNTIF($P$7:P147,$AA$9)</f>
        <v>0</v>
      </c>
      <c r="G147" s="60">
        <f>COUNTIF($P$7:P147,$AA$10)</f>
        <v>0</v>
      </c>
      <c r="H147" s="60">
        <f>COUNTIF($P$7:P147,$AA$11)</f>
        <v>0</v>
      </c>
      <c r="I147" s="60">
        <f>COUNTIF($P$7:P147,$AA$12)</f>
        <v>0</v>
      </c>
      <c r="J147" s="60">
        <f>COUNTIF($P$7:P147,$AA$13)</f>
        <v>0</v>
      </c>
      <c r="K147" s="60">
        <f>COUNTIF($P$7:P147,$AA$14)</f>
        <v>0</v>
      </c>
      <c r="L147" s="60">
        <f t="shared" si="10"/>
        <v>0</v>
      </c>
      <c r="M147" s="54"/>
      <c r="N147" s="54"/>
      <c r="O147" s="54"/>
      <c r="P147" s="58">
        <f t="shared" si="8"/>
      </c>
      <c r="Q147" s="54"/>
      <c r="R147" s="71"/>
      <c r="S147" s="101"/>
      <c r="T147" s="101"/>
      <c r="U147" s="102">
        <f t="shared" si="9"/>
      </c>
    </row>
    <row r="148" spans="1:21" ht="21" customHeight="1">
      <c r="A148" s="60">
        <f>COUNTIF(P$7:$P148,$AA$5)</f>
        <v>0</v>
      </c>
      <c r="B148" s="60">
        <f>COUNTIF($P$7:P148,$AA$6)</f>
        <v>0</v>
      </c>
      <c r="C148" s="60">
        <f>COUNTIF($P$7:P148,$AA$7)</f>
        <v>0</v>
      </c>
      <c r="D148" s="60">
        <f>COUNTIF($P$7:P148,$AA$8)+COUNTIF($P$7:P148,$AA$9)</f>
        <v>0</v>
      </c>
      <c r="E148" s="60">
        <f>COUNTIF($P$7:P148,$AA$8)</f>
        <v>0</v>
      </c>
      <c r="F148" s="60">
        <f>COUNTIF($P$7:P148,$AA$9)</f>
        <v>0</v>
      </c>
      <c r="G148" s="60">
        <f>COUNTIF($P$7:P148,$AA$10)</f>
        <v>0</v>
      </c>
      <c r="H148" s="60">
        <f>COUNTIF($P$7:P148,$AA$11)</f>
        <v>0</v>
      </c>
      <c r="I148" s="60">
        <f>COUNTIF($P$7:P148,$AA$12)</f>
        <v>0</v>
      </c>
      <c r="J148" s="60">
        <f>COUNTIF($P$7:P148,$AA$13)</f>
        <v>0</v>
      </c>
      <c r="K148" s="60">
        <f>COUNTIF($P$7:P148,$AA$14)</f>
        <v>0</v>
      </c>
      <c r="L148" s="60">
        <f t="shared" si="10"/>
        <v>0</v>
      </c>
      <c r="M148" s="54"/>
      <c r="N148" s="54"/>
      <c r="O148" s="54"/>
      <c r="P148" s="58">
        <f t="shared" si="8"/>
      </c>
      <c r="Q148" s="54"/>
      <c r="R148" s="71"/>
      <c r="S148" s="101"/>
      <c r="T148" s="101"/>
      <c r="U148" s="102">
        <f t="shared" si="9"/>
      </c>
    </row>
    <row r="149" spans="1:21" ht="21" customHeight="1">
      <c r="A149" s="60">
        <f>COUNTIF(P$7:$P149,$AA$5)</f>
        <v>0</v>
      </c>
      <c r="B149" s="60">
        <f>COUNTIF($P$7:P149,$AA$6)</f>
        <v>0</v>
      </c>
      <c r="C149" s="60">
        <f>COUNTIF($P$7:P149,$AA$7)</f>
        <v>0</v>
      </c>
      <c r="D149" s="60">
        <f>COUNTIF($P$7:P149,$AA$8)+COUNTIF($P$7:P149,$AA$9)</f>
        <v>0</v>
      </c>
      <c r="E149" s="60">
        <f>COUNTIF($P$7:P149,$AA$8)</f>
        <v>0</v>
      </c>
      <c r="F149" s="60">
        <f>COUNTIF($P$7:P149,$AA$9)</f>
        <v>0</v>
      </c>
      <c r="G149" s="60">
        <f>COUNTIF($P$7:P149,$AA$10)</f>
        <v>0</v>
      </c>
      <c r="H149" s="60">
        <f>COUNTIF($P$7:P149,$AA$11)</f>
        <v>0</v>
      </c>
      <c r="I149" s="60">
        <f>COUNTIF($P$7:P149,$AA$12)</f>
        <v>0</v>
      </c>
      <c r="J149" s="60">
        <f>COUNTIF($P$7:P149,$AA$13)</f>
        <v>0</v>
      </c>
      <c r="K149" s="60">
        <f>COUNTIF($P$7:P149,$AA$14)</f>
        <v>0</v>
      </c>
      <c r="L149" s="60">
        <f t="shared" si="10"/>
        <v>0</v>
      </c>
      <c r="M149" s="54"/>
      <c r="N149" s="54"/>
      <c r="O149" s="54"/>
      <c r="P149" s="58">
        <f t="shared" si="8"/>
      </c>
      <c r="Q149" s="54"/>
      <c r="R149" s="71"/>
      <c r="S149" s="101"/>
      <c r="T149" s="101"/>
      <c r="U149" s="102">
        <f t="shared" si="9"/>
      </c>
    </row>
    <row r="150" spans="1:21" ht="21" customHeight="1">
      <c r="A150" s="60">
        <f>COUNTIF(P$7:$P150,$AA$5)</f>
        <v>0</v>
      </c>
      <c r="B150" s="60">
        <f>COUNTIF($P$7:P150,$AA$6)</f>
        <v>0</v>
      </c>
      <c r="C150" s="60">
        <f>COUNTIF($P$7:P150,$AA$7)</f>
        <v>0</v>
      </c>
      <c r="D150" s="60">
        <f>COUNTIF($P$7:P150,$AA$8)+COUNTIF($P$7:P150,$AA$9)</f>
        <v>0</v>
      </c>
      <c r="E150" s="60">
        <f>COUNTIF($P$7:P150,$AA$8)</f>
        <v>0</v>
      </c>
      <c r="F150" s="60">
        <f>COUNTIF($P$7:P150,$AA$9)</f>
        <v>0</v>
      </c>
      <c r="G150" s="60">
        <f>COUNTIF($P$7:P150,$AA$10)</f>
        <v>0</v>
      </c>
      <c r="H150" s="60">
        <f>COUNTIF($P$7:P150,$AA$11)</f>
        <v>0</v>
      </c>
      <c r="I150" s="60">
        <f>COUNTIF($P$7:P150,$AA$12)</f>
        <v>0</v>
      </c>
      <c r="J150" s="60">
        <f>COUNTIF($P$7:P150,$AA$13)</f>
        <v>0</v>
      </c>
      <c r="K150" s="60">
        <f>COUNTIF($P$7:P150,$AA$14)</f>
        <v>0</v>
      </c>
      <c r="L150" s="60">
        <f t="shared" si="10"/>
        <v>0</v>
      </c>
      <c r="M150" s="54"/>
      <c r="N150" s="54"/>
      <c r="O150" s="54"/>
      <c r="P150" s="58">
        <f t="shared" si="8"/>
      </c>
      <c r="Q150" s="54"/>
      <c r="R150" s="71"/>
      <c r="S150" s="101"/>
      <c r="T150" s="101"/>
      <c r="U150" s="102">
        <f t="shared" si="9"/>
      </c>
    </row>
    <row r="151" spans="1:21" ht="21" customHeight="1">
      <c r="A151" s="60">
        <f>COUNTIF(P$7:$P151,$AA$5)</f>
        <v>0</v>
      </c>
      <c r="B151" s="60">
        <f>COUNTIF($P$7:P151,$AA$6)</f>
        <v>0</v>
      </c>
      <c r="C151" s="60">
        <f>COUNTIF($P$7:P151,$AA$7)</f>
        <v>0</v>
      </c>
      <c r="D151" s="60">
        <f>COUNTIF($P$7:P151,$AA$8)+COUNTIF($P$7:P151,$AA$9)</f>
        <v>0</v>
      </c>
      <c r="E151" s="60">
        <f>COUNTIF($P$7:P151,$AA$8)</f>
        <v>0</v>
      </c>
      <c r="F151" s="60">
        <f>COUNTIF($P$7:P151,$AA$9)</f>
        <v>0</v>
      </c>
      <c r="G151" s="60">
        <f>COUNTIF($P$7:P151,$AA$10)</f>
        <v>0</v>
      </c>
      <c r="H151" s="60">
        <f>COUNTIF($P$7:P151,$AA$11)</f>
        <v>0</v>
      </c>
      <c r="I151" s="60">
        <f>COUNTIF($P$7:P151,$AA$12)</f>
        <v>0</v>
      </c>
      <c r="J151" s="60">
        <f>COUNTIF($P$7:P151,$AA$13)</f>
        <v>0</v>
      </c>
      <c r="K151" s="60">
        <f>COUNTIF($P$7:P151,$AA$14)</f>
        <v>0</v>
      </c>
      <c r="L151" s="60">
        <f t="shared" si="10"/>
        <v>0</v>
      </c>
      <c r="M151" s="54"/>
      <c r="N151" s="54"/>
      <c r="O151" s="54"/>
      <c r="P151" s="58">
        <f t="shared" si="8"/>
      </c>
      <c r="Q151" s="54"/>
      <c r="R151" s="71"/>
      <c r="S151" s="101"/>
      <c r="T151" s="101"/>
      <c r="U151" s="102">
        <f t="shared" si="9"/>
      </c>
    </row>
    <row r="152" spans="1:21" ht="21" customHeight="1">
      <c r="A152" s="60">
        <f>COUNTIF(P$7:$P152,$AA$5)</f>
        <v>0</v>
      </c>
      <c r="B152" s="60">
        <f>COUNTIF($P$7:P152,$AA$6)</f>
        <v>0</v>
      </c>
      <c r="C152" s="60">
        <f>COUNTIF($P$7:P152,$AA$7)</f>
        <v>0</v>
      </c>
      <c r="D152" s="60">
        <f>COUNTIF($P$7:P152,$AA$8)+COUNTIF($P$7:P152,$AA$9)</f>
        <v>0</v>
      </c>
      <c r="E152" s="60">
        <f>COUNTIF($P$7:P152,$AA$8)</f>
        <v>0</v>
      </c>
      <c r="F152" s="60">
        <f>COUNTIF($P$7:P152,$AA$9)</f>
        <v>0</v>
      </c>
      <c r="G152" s="60">
        <f>COUNTIF($P$7:P152,$AA$10)</f>
        <v>0</v>
      </c>
      <c r="H152" s="60">
        <f>COUNTIF($P$7:P152,$AA$11)</f>
        <v>0</v>
      </c>
      <c r="I152" s="60">
        <f>COUNTIF($P$7:P152,$AA$12)</f>
        <v>0</v>
      </c>
      <c r="J152" s="60">
        <f>COUNTIF($P$7:P152,$AA$13)</f>
        <v>0</v>
      </c>
      <c r="K152" s="60">
        <f>COUNTIF($P$7:P152,$AA$14)</f>
        <v>0</v>
      </c>
      <c r="L152" s="60">
        <f t="shared" si="10"/>
        <v>0</v>
      </c>
      <c r="M152" s="54"/>
      <c r="N152" s="54"/>
      <c r="O152" s="54"/>
      <c r="P152" s="58">
        <f t="shared" si="8"/>
      </c>
      <c r="Q152" s="54"/>
      <c r="R152" s="71"/>
      <c r="S152" s="101"/>
      <c r="T152" s="101"/>
      <c r="U152" s="102">
        <f t="shared" si="9"/>
      </c>
    </row>
    <row r="153" spans="1:21" ht="21" customHeight="1">
      <c r="A153" s="60">
        <f>COUNTIF(P$7:$P153,$AA$5)</f>
        <v>0</v>
      </c>
      <c r="B153" s="60">
        <f>COUNTIF($P$7:P153,$AA$6)</f>
        <v>0</v>
      </c>
      <c r="C153" s="60">
        <f>COUNTIF($P$7:P153,$AA$7)</f>
        <v>0</v>
      </c>
      <c r="D153" s="60">
        <f>COUNTIF($P$7:P153,$AA$8)+COUNTIF($P$7:P153,$AA$9)</f>
        <v>0</v>
      </c>
      <c r="E153" s="60">
        <f>COUNTIF($P$7:P153,$AA$8)</f>
        <v>0</v>
      </c>
      <c r="F153" s="60">
        <f>COUNTIF($P$7:P153,$AA$9)</f>
        <v>0</v>
      </c>
      <c r="G153" s="60">
        <f>COUNTIF($P$7:P153,$AA$10)</f>
        <v>0</v>
      </c>
      <c r="H153" s="60">
        <f>COUNTIF($P$7:P153,$AA$11)</f>
        <v>0</v>
      </c>
      <c r="I153" s="60">
        <f>COUNTIF($P$7:P153,$AA$12)</f>
        <v>0</v>
      </c>
      <c r="J153" s="60">
        <f>COUNTIF($P$7:P153,$AA$13)</f>
        <v>0</v>
      </c>
      <c r="K153" s="60">
        <f>COUNTIF($P$7:P153,$AA$14)</f>
        <v>0</v>
      </c>
      <c r="L153" s="60">
        <f t="shared" si="10"/>
        <v>0</v>
      </c>
      <c r="M153" s="54"/>
      <c r="N153" s="54"/>
      <c r="O153" s="54"/>
      <c r="P153" s="58">
        <f t="shared" si="8"/>
      </c>
      <c r="Q153" s="54"/>
      <c r="R153" s="71"/>
      <c r="S153" s="101"/>
      <c r="T153" s="101"/>
      <c r="U153" s="102">
        <f t="shared" si="9"/>
      </c>
    </row>
    <row r="154" spans="1:21" ht="21" customHeight="1">
      <c r="A154" s="60">
        <f>COUNTIF(P$7:$P154,$AA$5)</f>
        <v>0</v>
      </c>
      <c r="B154" s="60">
        <f>COUNTIF($P$7:P154,$AA$6)</f>
        <v>0</v>
      </c>
      <c r="C154" s="60">
        <f>COUNTIF($P$7:P154,$AA$7)</f>
        <v>0</v>
      </c>
      <c r="D154" s="60">
        <f>COUNTIF($P$7:P154,$AA$8)+COUNTIF($P$7:P154,$AA$9)</f>
        <v>0</v>
      </c>
      <c r="E154" s="60">
        <f>COUNTIF($P$7:P154,$AA$8)</f>
        <v>0</v>
      </c>
      <c r="F154" s="60">
        <f>COUNTIF($P$7:P154,$AA$9)</f>
        <v>0</v>
      </c>
      <c r="G154" s="60">
        <f>COUNTIF($P$7:P154,$AA$10)</f>
        <v>0</v>
      </c>
      <c r="H154" s="60">
        <f>COUNTIF($P$7:P154,$AA$11)</f>
        <v>0</v>
      </c>
      <c r="I154" s="60">
        <f>COUNTIF($P$7:P154,$AA$12)</f>
        <v>0</v>
      </c>
      <c r="J154" s="60">
        <f>COUNTIF($P$7:P154,$AA$13)</f>
        <v>0</v>
      </c>
      <c r="K154" s="60">
        <f>COUNTIF($P$7:P154,$AA$14)</f>
        <v>0</v>
      </c>
      <c r="L154" s="60">
        <f t="shared" si="10"/>
        <v>0</v>
      </c>
      <c r="M154" s="54"/>
      <c r="N154" s="54"/>
      <c r="O154" s="54"/>
      <c r="P154" s="58">
        <f t="shared" si="8"/>
      </c>
      <c r="Q154" s="54"/>
      <c r="R154" s="71"/>
      <c r="S154" s="101"/>
      <c r="T154" s="101"/>
      <c r="U154" s="102">
        <f t="shared" si="9"/>
      </c>
    </row>
    <row r="155" spans="1:21" ht="21" customHeight="1">
      <c r="A155" s="60">
        <f>COUNTIF(P$7:$P155,$AA$5)</f>
        <v>0</v>
      </c>
      <c r="B155" s="60">
        <f>COUNTIF($P$7:P155,$AA$6)</f>
        <v>0</v>
      </c>
      <c r="C155" s="60">
        <f>COUNTIF($P$7:P155,$AA$7)</f>
        <v>0</v>
      </c>
      <c r="D155" s="60">
        <f>COUNTIF($P$7:P155,$AA$8)+COUNTIF($P$7:P155,$AA$9)</f>
        <v>0</v>
      </c>
      <c r="E155" s="60">
        <f>COUNTIF($P$7:P155,$AA$8)</f>
        <v>0</v>
      </c>
      <c r="F155" s="60">
        <f>COUNTIF($P$7:P155,$AA$9)</f>
        <v>0</v>
      </c>
      <c r="G155" s="60">
        <f>COUNTIF($P$7:P155,$AA$10)</f>
        <v>0</v>
      </c>
      <c r="H155" s="60">
        <f>COUNTIF($P$7:P155,$AA$11)</f>
        <v>0</v>
      </c>
      <c r="I155" s="60">
        <f>COUNTIF($P$7:P155,$AA$12)</f>
        <v>0</v>
      </c>
      <c r="J155" s="60">
        <f>COUNTIF($P$7:P155,$AA$13)</f>
        <v>0</v>
      </c>
      <c r="K155" s="60">
        <f>COUNTIF($P$7:P155,$AA$14)</f>
        <v>0</v>
      </c>
      <c r="L155" s="60">
        <f t="shared" si="10"/>
        <v>0</v>
      </c>
      <c r="M155" s="54"/>
      <c r="N155" s="54"/>
      <c r="O155" s="54"/>
      <c r="P155" s="58">
        <f t="shared" si="8"/>
      </c>
      <c r="Q155" s="54"/>
      <c r="R155" s="71"/>
      <c r="S155" s="101"/>
      <c r="T155" s="101"/>
      <c r="U155" s="102">
        <f t="shared" si="9"/>
      </c>
    </row>
    <row r="156" spans="1:21" ht="21" customHeight="1">
      <c r="A156" s="60">
        <f>COUNTIF(P$7:$P156,$AA$5)</f>
        <v>0</v>
      </c>
      <c r="B156" s="60">
        <f>COUNTIF($P$7:P156,$AA$6)</f>
        <v>0</v>
      </c>
      <c r="C156" s="60">
        <f>COUNTIF($P$7:P156,$AA$7)</f>
        <v>0</v>
      </c>
      <c r="D156" s="60">
        <f>COUNTIF($P$7:P156,$AA$8)+COUNTIF($P$7:P156,$AA$9)</f>
        <v>0</v>
      </c>
      <c r="E156" s="60">
        <f>COUNTIF($P$7:P156,$AA$8)</f>
        <v>0</v>
      </c>
      <c r="F156" s="60">
        <f>COUNTIF($P$7:P156,$AA$9)</f>
        <v>0</v>
      </c>
      <c r="G156" s="60">
        <f>COUNTIF($P$7:P156,$AA$10)</f>
        <v>0</v>
      </c>
      <c r="H156" s="60">
        <f>COUNTIF($P$7:P156,$AA$11)</f>
        <v>0</v>
      </c>
      <c r="I156" s="60">
        <f>COUNTIF($P$7:P156,$AA$12)</f>
        <v>0</v>
      </c>
      <c r="J156" s="60">
        <f>COUNTIF($P$7:P156,$AA$13)</f>
        <v>0</v>
      </c>
      <c r="K156" s="60">
        <f>COUNTIF($P$7:P156,$AA$14)</f>
        <v>0</v>
      </c>
      <c r="L156" s="60">
        <f t="shared" si="10"/>
        <v>0</v>
      </c>
      <c r="M156" s="54"/>
      <c r="N156" s="54"/>
      <c r="O156" s="54"/>
      <c r="P156" s="58">
        <f t="shared" si="8"/>
      </c>
      <c r="Q156" s="54"/>
      <c r="R156" s="71"/>
      <c r="S156" s="101"/>
      <c r="T156" s="101"/>
      <c r="U156" s="102">
        <f t="shared" si="9"/>
      </c>
    </row>
    <row r="157" spans="1:21" ht="21" customHeight="1">
      <c r="A157" s="60">
        <f>COUNTIF(P$7:$P157,$AA$5)</f>
        <v>0</v>
      </c>
      <c r="B157" s="60">
        <f>COUNTIF($P$7:P157,$AA$6)</f>
        <v>0</v>
      </c>
      <c r="C157" s="60">
        <f>COUNTIF($P$7:P157,$AA$7)</f>
        <v>0</v>
      </c>
      <c r="D157" s="60">
        <f>COUNTIF($P$7:P157,$AA$8)+COUNTIF($P$7:P157,$AA$9)</f>
        <v>0</v>
      </c>
      <c r="E157" s="60">
        <f>COUNTIF($P$7:P157,$AA$8)</f>
        <v>0</v>
      </c>
      <c r="F157" s="60">
        <f>COUNTIF($P$7:P157,$AA$9)</f>
        <v>0</v>
      </c>
      <c r="G157" s="60">
        <f>COUNTIF($P$7:P157,$AA$10)</f>
        <v>0</v>
      </c>
      <c r="H157" s="60">
        <f>COUNTIF($P$7:P157,$AA$11)</f>
        <v>0</v>
      </c>
      <c r="I157" s="60">
        <f>COUNTIF($P$7:P157,$AA$12)</f>
        <v>0</v>
      </c>
      <c r="J157" s="60">
        <f>COUNTIF($P$7:P157,$AA$13)</f>
        <v>0</v>
      </c>
      <c r="K157" s="60">
        <f>COUNTIF($P$7:P157,$AA$14)</f>
        <v>0</v>
      </c>
      <c r="L157" s="60">
        <f t="shared" si="10"/>
        <v>0</v>
      </c>
      <c r="M157" s="54"/>
      <c r="N157" s="54"/>
      <c r="O157" s="54"/>
      <c r="P157" s="58">
        <f t="shared" si="8"/>
      </c>
      <c r="Q157" s="54"/>
      <c r="R157" s="71"/>
      <c r="S157" s="101"/>
      <c r="T157" s="101"/>
      <c r="U157" s="102">
        <f t="shared" si="9"/>
      </c>
    </row>
    <row r="158" spans="1:21" ht="21" customHeight="1">
      <c r="A158" s="60">
        <f>COUNTIF(P$7:$P158,$AA$5)</f>
        <v>0</v>
      </c>
      <c r="B158" s="60">
        <f>COUNTIF($P$7:P158,$AA$6)</f>
        <v>0</v>
      </c>
      <c r="C158" s="60">
        <f>COUNTIF($P$7:P158,$AA$7)</f>
        <v>0</v>
      </c>
      <c r="D158" s="60">
        <f>COUNTIF($P$7:P158,$AA$8)+COUNTIF($P$7:P158,$AA$9)</f>
        <v>0</v>
      </c>
      <c r="E158" s="60">
        <f>COUNTIF($P$7:P158,$AA$8)</f>
        <v>0</v>
      </c>
      <c r="F158" s="60">
        <f>COUNTIF($P$7:P158,$AA$9)</f>
        <v>0</v>
      </c>
      <c r="G158" s="60">
        <f>COUNTIF($P$7:P158,$AA$10)</f>
        <v>0</v>
      </c>
      <c r="H158" s="60">
        <f>COUNTIF($P$7:P158,$AA$11)</f>
        <v>0</v>
      </c>
      <c r="I158" s="60">
        <f>COUNTIF($P$7:P158,$AA$12)</f>
        <v>0</v>
      </c>
      <c r="J158" s="60">
        <f>COUNTIF($P$7:P158,$AA$13)</f>
        <v>0</v>
      </c>
      <c r="K158" s="60">
        <f>COUNTIF($P$7:P158,$AA$14)</f>
        <v>0</v>
      </c>
      <c r="L158" s="60">
        <f t="shared" si="10"/>
        <v>0</v>
      </c>
      <c r="M158" s="54"/>
      <c r="N158" s="54"/>
      <c r="O158" s="54"/>
      <c r="P158" s="58">
        <f t="shared" si="8"/>
      </c>
      <c r="Q158" s="54"/>
      <c r="R158" s="71"/>
      <c r="S158" s="101"/>
      <c r="T158" s="101"/>
      <c r="U158" s="102">
        <f t="shared" si="9"/>
      </c>
    </row>
    <row r="159" spans="1:21" ht="21" customHeight="1">
      <c r="A159" s="60">
        <f>COUNTIF(P$7:$P159,$AA$5)</f>
        <v>0</v>
      </c>
      <c r="B159" s="60">
        <f>COUNTIF($P$7:P159,$AA$6)</f>
        <v>0</v>
      </c>
      <c r="C159" s="60">
        <f>COUNTIF($P$7:P159,$AA$7)</f>
        <v>0</v>
      </c>
      <c r="D159" s="60">
        <f>COUNTIF($P$7:P159,$AA$8)+COUNTIF($P$7:P159,$AA$9)</f>
        <v>0</v>
      </c>
      <c r="E159" s="60">
        <f>COUNTIF($P$7:P159,$AA$8)</f>
        <v>0</v>
      </c>
      <c r="F159" s="60">
        <f>COUNTIF($P$7:P159,$AA$9)</f>
        <v>0</v>
      </c>
      <c r="G159" s="60">
        <f>COUNTIF($P$7:P159,$AA$10)</f>
        <v>0</v>
      </c>
      <c r="H159" s="60">
        <f>COUNTIF($P$7:P159,$AA$11)</f>
        <v>0</v>
      </c>
      <c r="I159" s="60">
        <f>COUNTIF($P$7:P159,$AA$12)</f>
        <v>0</v>
      </c>
      <c r="J159" s="60">
        <f>COUNTIF($P$7:P159,$AA$13)</f>
        <v>0</v>
      </c>
      <c r="K159" s="60">
        <f>COUNTIF($P$7:P159,$AA$14)</f>
        <v>0</v>
      </c>
      <c r="L159" s="60">
        <f t="shared" si="10"/>
        <v>0</v>
      </c>
      <c r="M159" s="54"/>
      <c r="N159" s="54"/>
      <c r="O159" s="54"/>
      <c r="P159" s="58">
        <f t="shared" si="8"/>
      </c>
      <c r="Q159" s="54"/>
      <c r="R159" s="71"/>
      <c r="S159" s="101"/>
      <c r="T159" s="101"/>
      <c r="U159" s="102">
        <f t="shared" si="9"/>
      </c>
    </row>
    <row r="160" spans="1:21" ht="21" customHeight="1">
      <c r="A160" s="60">
        <f>COUNTIF(P$7:$P160,$AA$5)</f>
        <v>0</v>
      </c>
      <c r="B160" s="60">
        <f>COUNTIF($P$7:P160,$AA$6)</f>
        <v>0</v>
      </c>
      <c r="C160" s="60">
        <f>COUNTIF($P$7:P160,$AA$7)</f>
        <v>0</v>
      </c>
      <c r="D160" s="60">
        <f>COUNTIF($P$7:P160,$AA$8)+COUNTIF($P$7:P160,$AA$9)</f>
        <v>0</v>
      </c>
      <c r="E160" s="60">
        <f>COUNTIF($P$7:P160,$AA$8)</f>
        <v>0</v>
      </c>
      <c r="F160" s="60">
        <f>COUNTIF($P$7:P160,$AA$9)</f>
        <v>0</v>
      </c>
      <c r="G160" s="60">
        <f>COUNTIF($P$7:P160,$AA$10)</f>
        <v>0</v>
      </c>
      <c r="H160" s="60">
        <f>COUNTIF($P$7:P160,$AA$11)</f>
        <v>0</v>
      </c>
      <c r="I160" s="60">
        <f>COUNTIF($P$7:P160,$AA$12)</f>
        <v>0</v>
      </c>
      <c r="J160" s="60">
        <f>COUNTIF($P$7:P160,$AA$13)</f>
        <v>0</v>
      </c>
      <c r="K160" s="60">
        <f>COUNTIF($P$7:P160,$AA$14)</f>
        <v>0</v>
      </c>
      <c r="L160" s="60">
        <f t="shared" si="10"/>
        <v>0</v>
      </c>
      <c r="M160" s="54"/>
      <c r="N160" s="54"/>
      <c r="O160" s="54"/>
      <c r="P160" s="58">
        <f t="shared" si="8"/>
      </c>
      <c r="Q160" s="54"/>
      <c r="R160" s="71"/>
      <c r="S160" s="101"/>
      <c r="T160" s="101"/>
      <c r="U160" s="102">
        <f t="shared" si="9"/>
      </c>
    </row>
    <row r="161" spans="1:21" ht="21" customHeight="1" thickBot="1">
      <c r="A161" s="60">
        <f>COUNTIF(P$7:$P161,$AA$5)</f>
        <v>0</v>
      </c>
      <c r="B161" s="60">
        <f>COUNTIF($P$7:P161,$AA$6)</f>
        <v>0</v>
      </c>
      <c r="C161" s="60">
        <f>COUNTIF($P$7:P161,$AA$7)</f>
        <v>0</v>
      </c>
      <c r="D161" s="60">
        <f>COUNTIF($P$7:P161,$AA$8)+COUNTIF($P$7:P161,$AA$9)</f>
        <v>0</v>
      </c>
      <c r="E161" s="60">
        <f>COUNTIF($P$7:P161,$AA$8)</f>
        <v>0</v>
      </c>
      <c r="F161" s="60">
        <f>COUNTIF($P$7:P161,$AA$9)</f>
        <v>0</v>
      </c>
      <c r="G161" s="60">
        <f>COUNTIF($P$7:P161,$AA$10)</f>
        <v>0</v>
      </c>
      <c r="H161" s="60">
        <f>COUNTIF($P$7:P161,$AA$11)</f>
        <v>0</v>
      </c>
      <c r="I161" s="60">
        <f>COUNTIF($P$7:P161,$AA$12)</f>
        <v>0</v>
      </c>
      <c r="J161" s="60">
        <f>COUNTIF($P$7:P161,$AA$13)</f>
        <v>0</v>
      </c>
      <c r="K161" s="60">
        <f>COUNTIF($P$7:P161,$AA$14)</f>
        <v>0</v>
      </c>
      <c r="L161" s="60">
        <f t="shared" si="10"/>
        <v>0</v>
      </c>
      <c r="M161" s="56"/>
      <c r="N161" s="56"/>
      <c r="O161" s="56"/>
      <c r="P161" s="58">
        <f t="shared" si="8"/>
      </c>
      <c r="Q161" s="56"/>
      <c r="R161" s="72"/>
      <c r="S161" s="103"/>
      <c r="T161" s="103"/>
      <c r="U161" s="104">
        <f t="shared" si="9"/>
      </c>
    </row>
    <row r="162" spans="1:21" ht="21" customHeight="1" thickTop="1">
      <c r="A162" s="60">
        <f>COUNTIF(P$7:$P162,$AA$5)</f>
        <v>0</v>
      </c>
      <c r="B162" s="60">
        <f>COUNTIF($P$7:P162,$AA$6)</f>
        <v>0</v>
      </c>
      <c r="C162" s="60">
        <f>COUNTIF($P$7:P162,$AA$7)</f>
        <v>0</v>
      </c>
      <c r="D162" s="60">
        <f>COUNTIF($P$7:P162,$AA$8)+COUNTIF($P$7:P162,$AA$9)</f>
        <v>0</v>
      </c>
      <c r="E162" s="60">
        <f>COUNTIF($P$7:P162,$AA$8)</f>
        <v>0</v>
      </c>
      <c r="F162" s="60">
        <f>COUNTIF($P$7:P162,$AA$9)</f>
        <v>0</v>
      </c>
      <c r="G162" s="60">
        <f>COUNTIF($P$7:P162,$AA$10)</f>
        <v>0</v>
      </c>
      <c r="H162" s="60">
        <f>COUNTIF($P$7:P162,$AA$11)</f>
        <v>0</v>
      </c>
      <c r="I162" s="60">
        <f>COUNTIF($P$7:P162,$AA$12)</f>
        <v>0</v>
      </c>
      <c r="J162" s="60">
        <f>COUNTIF($P$7:P162,$AA$13)</f>
        <v>0</v>
      </c>
      <c r="K162" s="60">
        <f>COUNTIF($P$7:P162,$AA$14)</f>
        <v>0</v>
      </c>
      <c r="L162" s="60">
        <f t="shared" si="10"/>
        <v>0</v>
      </c>
      <c r="M162" s="157" t="s">
        <v>5</v>
      </c>
      <c r="N162" s="157"/>
      <c r="O162" s="157"/>
      <c r="P162" s="157"/>
      <c r="Q162" s="157"/>
      <c r="R162" s="158"/>
      <c r="S162" s="105">
        <f>SUM(S127:S161)</f>
        <v>0</v>
      </c>
      <c r="T162" s="105">
        <f>SUM(T127:T161)</f>
        <v>0</v>
      </c>
      <c r="U162" s="105">
        <f>S162-T162</f>
        <v>0</v>
      </c>
    </row>
    <row r="163" spans="1:21" ht="21" customHeight="1">
      <c r="A163" s="60">
        <f>COUNTIF(P$7:$P163,$AA$5)</f>
        <v>0</v>
      </c>
      <c r="B163" s="60">
        <f>COUNTIF($P$7:P163,$AA$6)</f>
        <v>0</v>
      </c>
      <c r="C163" s="60">
        <f>COUNTIF($P$7:P163,$AA$7)</f>
        <v>0</v>
      </c>
      <c r="D163" s="60">
        <f>COUNTIF($P$7:P163,$AA$8)+COUNTIF($P$7:P163,$AA$9)</f>
        <v>0</v>
      </c>
      <c r="E163" s="60">
        <f>COUNTIF($P$7:P163,$AA$8)</f>
        <v>0</v>
      </c>
      <c r="F163" s="60">
        <f>COUNTIF($P$7:P163,$AA$9)</f>
        <v>0</v>
      </c>
      <c r="G163" s="60">
        <f>COUNTIF($P$7:P163,$AA$10)</f>
        <v>0</v>
      </c>
      <c r="H163" s="60">
        <f>COUNTIF($P$7:P163,$AA$11)</f>
        <v>0</v>
      </c>
      <c r="I163" s="60">
        <f>COUNTIF($P$7:P163,$AA$12)</f>
        <v>0</v>
      </c>
      <c r="J163" s="60">
        <f>COUNTIF($P$7:P163,$AA$13)</f>
        <v>0</v>
      </c>
      <c r="K163" s="60">
        <f>COUNTIF($P$7:P163,$AA$14)</f>
        <v>0</v>
      </c>
      <c r="L163" s="60">
        <f t="shared" si="10"/>
        <v>0</v>
      </c>
      <c r="M163" s="60"/>
      <c r="N163" s="60"/>
      <c r="O163" s="60"/>
      <c r="P163" s="60"/>
      <c r="Q163" s="60"/>
      <c r="R163" s="159"/>
      <c r="S163" s="187" t="s">
        <v>6</v>
      </c>
      <c r="T163" s="187"/>
      <c r="U163" s="187"/>
    </row>
    <row r="164" spans="1:21" ht="21" customHeight="1">
      <c r="A164" s="60">
        <f>COUNTIF(P$7:$P164,$AA$5)</f>
        <v>0</v>
      </c>
      <c r="B164" s="60">
        <f>COUNTIF($P$7:P164,$AA$6)</f>
        <v>0</v>
      </c>
      <c r="C164" s="60">
        <f>COUNTIF($P$7:P164,$AA$7)</f>
        <v>0</v>
      </c>
      <c r="D164" s="60">
        <f>COUNTIF($P$7:P164,$AA$8)+COUNTIF($P$7:P164,$AA$9)</f>
        <v>0</v>
      </c>
      <c r="E164" s="60">
        <f>COUNTIF($P$7:P164,$AA$8)</f>
        <v>0</v>
      </c>
      <c r="F164" s="60">
        <f>COUNTIF($P$7:P164,$AA$9)</f>
        <v>0</v>
      </c>
      <c r="G164" s="60">
        <f>COUNTIF($P$7:P164,$AA$10)</f>
        <v>0</v>
      </c>
      <c r="H164" s="60">
        <f>COUNTIF($P$7:P164,$AA$11)</f>
        <v>0</v>
      </c>
      <c r="I164" s="60">
        <f>COUNTIF($P$7:P164,$AA$12)</f>
        <v>0</v>
      </c>
      <c r="J164" s="60">
        <f>COUNTIF($P$7:P164,$AA$13)</f>
        <v>0</v>
      </c>
      <c r="K164" s="60">
        <f>COUNTIF($P$7:P164,$AA$14)</f>
        <v>0</v>
      </c>
      <c r="L164" s="60">
        <f t="shared" si="10"/>
        <v>0</v>
      </c>
      <c r="M164" s="162" t="s">
        <v>135</v>
      </c>
      <c r="N164" s="60"/>
      <c r="O164" s="59">
        <f>IF($R$1="","",$R$1)</f>
        <v>6</v>
      </c>
      <c r="P164" s="162" t="s">
        <v>55</v>
      </c>
      <c r="Q164" s="146"/>
      <c r="R164" s="147" t="s">
        <v>6</v>
      </c>
      <c r="S164" s="114">
        <f>IF($R$2="","",$R$2)</f>
      </c>
      <c r="T164" s="147" t="s">
        <v>37</v>
      </c>
      <c r="U164" s="147" t="s">
        <v>56</v>
      </c>
    </row>
    <row r="165" spans="1:21" ht="21" customHeight="1">
      <c r="A165" s="60">
        <f>COUNTIF(P$7:$P165,$AA$5)</f>
        <v>0</v>
      </c>
      <c r="B165" s="60">
        <f>COUNTIF($P$7:P165,$AA$6)</f>
        <v>0</v>
      </c>
      <c r="C165" s="60">
        <f>COUNTIF($P$7:P165,$AA$7)</f>
        <v>0</v>
      </c>
      <c r="D165" s="60">
        <f>COUNTIF($P$7:P165,$AA$8)+COUNTIF($P$7:P165,$AA$9)</f>
        <v>0</v>
      </c>
      <c r="E165" s="60">
        <f>COUNTIF($P$7:P165,$AA$8)</f>
        <v>0</v>
      </c>
      <c r="F165" s="60">
        <f>COUNTIF($P$7:P165,$AA$9)</f>
        <v>0</v>
      </c>
      <c r="G165" s="60">
        <f>COUNTIF($P$7:P165,$AA$10)</f>
        <v>0</v>
      </c>
      <c r="H165" s="60">
        <f>COUNTIF($P$7:P165,$AA$11)</f>
        <v>0</v>
      </c>
      <c r="I165" s="60">
        <f>COUNTIF($P$7:P165,$AA$12)</f>
        <v>0</v>
      </c>
      <c r="J165" s="60">
        <f>COUNTIF($P$7:P165,$AA$13)</f>
        <v>0</v>
      </c>
      <c r="K165" s="60">
        <f>COUNTIF($P$7:P165,$AA$14)</f>
        <v>0</v>
      </c>
      <c r="L165" s="60">
        <f t="shared" si="10"/>
        <v>0</v>
      </c>
      <c r="M165" s="60"/>
      <c r="N165" s="148"/>
      <c r="O165" s="148"/>
      <c r="P165" s="148"/>
      <c r="Q165" s="149"/>
      <c r="R165" s="150"/>
      <c r="S165" s="151"/>
      <c r="T165" s="151" t="s">
        <v>57</v>
      </c>
      <c r="U165" s="152">
        <v>5</v>
      </c>
    </row>
    <row r="166" spans="1:21" ht="21" customHeight="1">
      <c r="A166" s="60">
        <f>COUNTIF(P$7:$P166,$AA$5)</f>
        <v>0</v>
      </c>
      <c r="B166" s="60">
        <f>COUNTIF($P$7:P166,$AA$6)</f>
        <v>0</v>
      </c>
      <c r="C166" s="60">
        <f>COUNTIF($P$7:P166,$AA$7)</f>
        <v>0</v>
      </c>
      <c r="D166" s="60">
        <f>COUNTIF($P$7:P166,$AA$8)+COUNTIF($P$7:P166,$AA$9)</f>
        <v>0</v>
      </c>
      <c r="E166" s="60">
        <f>COUNTIF($P$7:P166,$AA$8)</f>
        <v>0</v>
      </c>
      <c r="F166" s="60">
        <f>COUNTIF($P$7:P166,$AA$9)</f>
        <v>0</v>
      </c>
      <c r="G166" s="60">
        <f>COUNTIF($P$7:P166,$AA$10)</f>
        <v>0</v>
      </c>
      <c r="H166" s="60">
        <f>COUNTIF($P$7:P166,$AA$11)</f>
        <v>0</v>
      </c>
      <c r="I166" s="60">
        <f>COUNTIF($P$7:P166,$AA$12)</f>
        <v>0</v>
      </c>
      <c r="J166" s="60">
        <f>COUNTIF($P$7:P166,$AA$13)</f>
        <v>0</v>
      </c>
      <c r="K166" s="60">
        <f>COUNTIF($P$7:P166,$AA$14)</f>
        <v>0</v>
      </c>
      <c r="L166" s="60" t="str">
        <f t="shared" si="10"/>
        <v>整理　　　　番号</v>
      </c>
      <c r="M166" s="153" t="s">
        <v>0</v>
      </c>
      <c r="N166" s="153" t="s">
        <v>1</v>
      </c>
      <c r="O166" s="154" t="s">
        <v>73</v>
      </c>
      <c r="P166" s="154" t="s">
        <v>59</v>
      </c>
      <c r="Q166" s="154" t="s">
        <v>53</v>
      </c>
      <c r="R166" s="155" t="s">
        <v>54</v>
      </c>
      <c r="S166" s="156" t="s">
        <v>2</v>
      </c>
      <c r="T166" s="156" t="s">
        <v>3</v>
      </c>
      <c r="U166" s="156" t="s">
        <v>4</v>
      </c>
    </row>
    <row r="167" spans="1:21" ht="21" customHeight="1">
      <c r="A167" s="60">
        <f>COUNTIF(P$7:$P167,$AA$5)</f>
        <v>0</v>
      </c>
      <c r="B167" s="60">
        <f>COUNTIF($P$7:P167,$AA$6)</f>
        <v>0</v>
      </c>
      <c r="C167" s="60">
        <f>COUNTIF($P$7:P167,$AA$7)</f>
        <v>0</v>
      </c>
      <c r="D167" s="60">
        <f>COUNTIF($P$7:P167,$AA$8)+COUNTIF($P$7:P167,$AA$9)</f>
        <v>0</v>
      </c>
      <c r="E167" s="60">
        <f>COUNTIF($P$7:P167,$AA$8)</f>
        <v>0</v>
      </c>
      <c r="F167" s="60">
        <f>COUNTIF($P$7:P167,$AA$9)</f>
        <v>0</v>
      </c>
      <c r="G167" s="60">
        <f>COUNTIF($P$7:P167,$AA$10)</f>
        <v>0</v>
      </c>
      <c r="H167" s="60">
        <f>COUNTIF($P$7:P167,$AA$11)</f>
        <v>0</v>
      </c>
      <c r="I167" s="60">
        <f>COUNTIF($P$7:P167,$AA$12)</f>
        <v>0</v>
      </c>
      <c r="J167" s="60">
        <f>COUNTIF($P$7:P167,$AA$13)</f>
        <v>0</v>
      </c>
      <c r="K167" s="60">
        <f>COUNTIF($P$7:P167,$AA$14)</f>
        <v>0</v>
      </c>
      <c r="L167" s="60">
        <f t="shared" si="10"/>
        <v>0</v>
      </c>
      <c r="M167" s="160"/>
      <c r="N167" s="160"/>
      <c r="O167" s="160"/>
      <c r="P167" s="57">
        <f>IF(O167="","",VLOOKUP(O167,$Y$5:$AA$16,3,FALSE))</f>
      </c>
      <c r="Q167" s="160"/>
      <c r="R167" s="161" t="s">
        <v>84</v>
      </c>
      <c r="S167" s="102">
        <f>S162</f>
        <v>0</v>
      </c>
      <c r="T167" s="102">
        <f>T162</f>
        <v>0</v>
      </c>
      <c r="U167" s="102">
        <f>U162</f>
        <v>0</v>
      </c>
    </row>
    <row r="168" spans="1:21" ht="21" customHeight="1">
      <c r="A168" s="60">
        <f>COUNTIF(P$7:$P168,$AA$5)</f>
        <v>0</v>
      </c>
      <c r="B168" s="60">
        <f>COUNTIF($P$7:P168,$AA$6)</f>
        <v>0</v>
      </c>
      <c r="C168" s="60">
        <f>COUNTIF($P$7:P168,$AA$7)</f>
        <v>0</v>
      </c>
      <c r="D168" s="60">
        <f>COUNTIF($P$7:P168,$AA$8)+COUNTIF($P$7:P168,$AA$9)</f>
        <v>0</v>
      </c>
      <c r="E168" s="60">
        <f>COUNTIF($P$7:P168,$AA$8)</f>
        <v>0</v>
      </c>
      <c r="F168" s="60">
        <f>COUNTIF($P$7:P168,$AA$9)</f>
        <v>0</v>
      </c>
      <c r="G168" s="60">
        <f>COUNTIF($P$7:P168,$AA$10)</f>
        <v>0</v>
      </c>
      <c r="H168" s="60">
        <f>COUNTIF($P$7:P168,$AA$11)</f>
        <v>0</v>
      </c>
      <c r="I168" s="60">
        <f>COUNTIF($P$7:P168,$AA$12)</f>
        <v>0</v>
      </c>
      <c r="J168" s="60">
        <f>COUNTIF($P$7:P168,$AA$13)</f>
        <v>0</v>
      </c>
      <c r="K168" s="60">
        <f>COUNTIF($P$7:P168,$AA$14)</f>
        <v>0</v>
      </c>
      <c r="L168" s="60">
        <f t="shared" si="10"/>
        <v>0</v>
      </c>
      <c r="M168" s="54"/>
      <c r="N168" s="54"/>
      <c r="O168" s="54"/>
      <c r="P168" s="58">
        <f aca="true" t="shared" si="11" ref="P168:P201">IF(O168="","",VLOOKUP(O168,$Y$5:$AA$16,3,FALSE))</f>
      </c>
      <c r="Q168" s="54"/>
      <c r="R168" s="71"/>
      <c r="S168" s="101"/>
      <c r="T168" s="101"/>
      <c r="U168" s="102">
        <f aca="true" t="shared" si="12" ref="U168:U201">IF(AND(S168="",T168=""),"",U167+S168-T168)</f>
      </c>
    </row>
    <row r="169" spans="1:21" ht="21" customHeight="1">
      <c r="A169" s="60">
        <f>COUNTIF(P$7:$P169,$AA$5)</f>
        <v>0</v>
      </c>
      <c r="B169" s="60">
        <f>COUNTIF($P$7:P169,$AA$6)</f>
        <v>0</v>
      </c>
      <c r="C169" s="60">
        <f>COUNTIF($P$7:P169,$AA$7)</f>
        <v>0</v>
      </c>
      <c r="D169" s="60">
        <f>COUNTIF($P$7:P169,$AA$8)+COUNTIF($P$7:P169,$AA$9)</f>
        <v>0</v>
      </c>
      <c r="E169" s="60">
        <f>COUNTIF($P$7:P169,$AA$8)</f>
        <v>0</v>
      </c>
      <c r="F169" s="60">
        <f>COUNTIF($P$7:P169,$AA$9)</f>
        <v>0</v>
      </c>
      <c r="G169" s="60">
        <f>COUNTIF($P$7:P169,$AA$10)</f>
        <v>0</v>
      </c>
      <c r="H169" s="60">
        <f>COUNTIF($P$7:P169,$AA$11)</f>
        <v>0</v>
      </c>
      <c r="I169" s="60">
        <f>COUNTIF($P$7:P169,$AA$12)</f>
        <v>0</v>
      </c>
      <c r="J169" s="60">
        <f>COUNTIF($P$7:P169,$AA$13)</f>
        <v>0</v>
      </c>
      <c r="K169" s="60">
        <f>COUNTIF($P$7:P169,$AA$14)</f>
        <v>0</v>
      </c>
      <c r="L169" s="60">
        <f t="shared" si="10"/>
        <v>0</v>
      </c>
      <c r="M169" s="54"/>
      <c r="N169" s="54"/>
      <c r="O169" s="54"/>
      <c r="P169" s="58">
        <f t="shared" si="11"/>
      </c>
      <c r="Q169" s="54"/>
      <c r="R169" s="71"/>
      <c r="S169" s="101"/>
      <c r="T169" s="101"/>
      <c r="U169" s="102">
        <f t="shared" si="12"/>
      </c>
    </row>
    <row r="170" spans="1:21" ht="21" customHeight="1">
      <c r="A170" s="60">
        <f>COUNTIF(P$7:$P170,$AA$5)</f>
        <v>0</v>
      </c>
      <c r="B170" s="60">
        <f>COUNTIF($P$7:P170,$AA$6)</f>
        <v>0</v>
      </c>
      <c r="C170" s="60">
        <f>COUNTIF($P$7:P170,$AA$7)</f>
        <v>0</v>
      </c>
      <c r="D170" s="60">
        <f>COUNTIF($P$7:P170,$AA$8)+COUNTIF($P$7:P170,$AA$9)</f>
        <v>0</v>
      </c>
      <c r="E170" s="60">
        <f>COUNTIF($P$7:P170,$AA$8)</f>
        <v>0</v>
      </c>
      <c r="F170" s="60">
        <f>COUNTIF($P$7:P170,$AA$9)</f>
        <v>0</v>
      </c>
      <c r="G170" s="60">
        <f>COUNTIF($P$7:P170,$AA$10)</f>
        <v>0</v>
      </c>
      <c r="H170" s="60">
        <f>COUNTIF($P$7:P170,$AA$11)</f>
        <v>0</v>
      </c>
      <c r="I170" s="60">
        <f>COUNTIF($P$7:P170,$AA$12)</f>
        <v>0</v>
      </c>
      <c r="J170" s="60">
        <f>COUNTIF($P$7:P170,$AA$13)</f>
        <v>0</v>
      </c>
      <c r="K170" s="60">
        <f>COUNTIF($P$7:P170,$AA$14)</f>
        <v>0</v>
      </c>
      <c r="L170" s="60">
        <f t="shared" si="10"/>
        <v>0</v>
      </c>
      <c r="M170" s="54"/>
      <c r="N170" s="54"/>
      <c r="O170" s="54"/>
      <c r="P170" s="58">
        <f t="shared" si="11"/>
      </c>
      <c r="Q170" s="54"/>
      <c r="R170" s="71"/>
      <c r="S170" s="101"/>
      <c r="T170" s="101"/>
      <c r="U170" s="102">
        <f t="shared" si="12"/>
      </c>
    </row>
    <row r="171" spans="1:21" ht="21" customHeight="1">
      <c r="A171" s="60">
        <f>COUNTIF(P$7:$P171,$AA$5)</f>
        <v>0</v>
      </c>
      <c r="B171" s="60">
        <f>COUNTIF($P$7:P171,$AA$6)</f>
        <v>0</v>
      </c>
      <c r="C171" s="60">
        <f>COUNTIF($P$7:P171,$AA$7)</f>
        <v>0</v>
      </c>
      <c r="D171" s="60">
        <f>COUNTIF($P$7:P171,$AA$8)+COUNTIF($P$7:P171,$AA$9)</f>
        <v>0</v>
      </c>
      <c r="E171" s="60">
        <f>COUNTIF($P$7:P171,$AA$8)</f>
        <v>0</v>
      </c>
      <c r="F171" s="60">
        <f>COUNTIF($P$7:P171,$AA$9)</f>
        <v>0</v>
      </c>
      <c r="G171" s="60">
        <f>COUNTIF($P$7:P171,$AA$10)</f>
        <v>0</v>
      </c>
      <c r="H171" s="60">
        <f>COUNTIF($P$7:P171,$AA$11)</f>
        <v>0</v>
      </c>
      <c r="I171" s="60">
        <f>COUNTIF($P$7:P171,$AA$12)</f>
        <v>0</v>
      </c>
      <c r="J171" s="60">
        <f>COUNTIF($P$7:P171,$AA$13)</f>
        <v>0</v>
      </c>
      <c r="K171" s="60">
        <f>COUNTIF($P$7:P171,$AA$14)</f>
        <v>0</v>
      </c>
      <c r="L171" s="60">
        <f t="shared" si="10"/>
        <v>0</v>
      </c>
      <c r="M171" s="54"/>
      <c r="N171" s="54"/>
      <c r="O171" s="54"/>
      <c r="P171" s="58">
        <f t="shared" si="11"/>
      </c>
      <c r="Q171" s="54"/>
      <c r="R171" s="71"/>
      <c r="S171" s="101"/>
      <c r="T171" s="101"/>
      <c r="U171" s="102">
        <f t="shared" si="12"/>
      </c>
    </row>
    <row r="172" spans="1:21" ht="21" customHeight="1">
      <c r="A172" s="60">
        <f>COUNTIF(P$7:$P172,$AA$5)</f>
        <v>0</v>
      </c>
      <c r="B172" s="60">
        <f>COUNTIF($P$7:P172,$AA$6)</f>
        <v>0</v>
      </c>
      <c r="C172" s="60">
        <f>COUNTIF($P$7:P172,$AA$7)</f>
        <v>0</v>
      </c>
      <c r="D172" s="60">
        <f>COUNTIF($P$7:P172,$AA$8)+COUNTIF($P$7:P172,$AA$9)</f>
        <v>0</v>
      </c>
      <c r="E172" s="60">
        <f>COUNTIF($P$7:P172,$AA$8)</f>
        <v>0</v>
      </c>
      <c r="F172" s="60">
        <f>COUNTIF($P$7:P172,$AA$9)</f>
        <v>0</v>
      </c>
      <c r="G172" s="60">
        <f>COUNTIF($P$7:P172,$AA$10)</f>
        <v>0</v>
      </c>
      <c r="H172" s="60">
        <f>COUNTIF($P$7:P172,$AA$11)</f>
        <v>0</v>
      </c>
      <c r="I172" s="60">
        <f>COUNTIF($P$7:P172,$AA$12)</f>
        <v>0</v>
      </c>
      <c r="J172" s="60">
        <f>COUNTIF($P$7:P172,$AA$13)</f>
        <v>0</v>
      </c>
      <c r="K172" s="60">
        <f>COUNTIF($P$7:P172,$AA$14)</f>
        <v>0</v>
      </c>
      <c r="L172" s="60">
        <f t="shared" si="10"/>
        <v>0</v>
      </c>
      <c r="M172" s="54"/>
      <c r="N172" s="54"/>
      <c r="O172" s="54"/>
      <c r="P172" s="58">
        <f t="shared" si="11"/>
      </c>
      <c r="Q172" s="54"/>
      <c r="R172" s="71"/>
      <c r="S172" s="101"/>
      <c r="T172" s="101"/>
      <c r="U172" s="102">
        <f t="shared" si="12"/>
      </c>
    </row>
    <row r="173" spans="1:21" ht="21" customHeight="1">
      <c r="A173" s="60">
        <f>COUNTIF(P$7:$P173,$AA$5)</f>
        <v>0</v>
      </c>
      <c r="B173" s="60">
        <f>COUNTIF($P$7:P173,$AA$6)</f>
        <v>0</v>
      </c>
      <c r="C173" s="60">
        <f>COUNTIF($P$7:P173,$AA$7)</f>
        <v>0</v>
      </c>
      <c r="D173" s="60">
        <f>COUNTIF($P$7:P173,$AA$8)+COUNTIF($P$7:P173,$AA$9)</f>
        <v>0</v>
      </c>
      <c r="E173" s="60">
        <f>COUNTIF($P$7:P173,$AA$8)</f>
        <v>0</v>
      </c>
      <c r="F173" s="60">
        <f>COUNTIF($P$7:P173,$AA$9)</f>
        <v>0</v>
      </c>
      <c r="G173" s="60">
        <f>COUNTIF($P$7:P173,$AA$10)</f>
        <v>0</v>
      </c>
      <c r="H173" s="60">
        <f>COUNTIF($P$7:P173,$AA$11)</f>
        <v>0</v>
      </c>
      <c r="I173" s="60">
        <f>COUNTIF($P$7:P173,$AA$12)</f>
        <v>0</v>
      </c>
      <c r="J173" s="60">
        <f>COUNTIF($P$7:P173,$AA$13)</f>
        <v>0</v>
      </c>
      <c r="K173" s="60">
        <f>COUNTIF($P$7:P173,$AA$14)</f>
        <v>0</v>
      </c>
      <c r="L173" s="60">
        <f t="shared" si="10"/>
        <v>0</v>
      </c>
      <c r="M173" s="54"/>
      <c r="N173" s="54"/>
      <c r="O173" s="54"/>
      <c r="P173" s="58">
        <f t="shared" si="11"/>
      </c>
      <c r="Q173" s="54"/>
      <c r="R173" s="71"/>
      <c r="S173" s="101"/>
      <c r="T173" s="101"/>
      <c r="U173" s="102">
        <f t="shared" si="12"/>
      </c>
    </row>
    <row r="174" spans="1:21" ht="21" customHeight="1">
      <c r="A174" s="60">
        <f>COUNTIF(P$7:$P174,$AA$5)</f>
        <v>0</v>
      </c>
      <c r="B174" s="60">
        <f>COUNTIF($P$7:P174,$AA$6)</f>
        <v>0</v>
      </c>
      <c r="C174" s="60">
        <f>COUNTIF($P$7:P174,$AA$7)</f>
        <v>0</v>
      </c>
      <c r="D174" s="60">
        <f>COUNTIF($P$7:P174,$AA$8)+COUNTIF($P$7:P174,$AA$9)</f>
        <v>0</v>
      </c>
      <c r="E174" s="60">
        <f>COUNTIF($P$7:P174,$AA$8)</f>
        <v>0</v>
      </c>
      <c r="F174" s="60">
        <f>COUNTIF($P$7:P174,$AA$9)</f>
        <v>0</v>
      </c>
      <c r="G174" s="60">
        <f>COUNTIF($P$7:P174,$AA$10)</f>
        <v>0</v>
      </c>
      <c r="H174" s="60">
        <f>COUNTIF($P$7:P174,$AA$11)</f>
        <v>0</v>
      </c>
      <c r="I174" s="60">
        <f>COUNTIF($P$7:P174,$AA$12)</f>
        <v>0</v>
      </c>
      <c r="J174" s="60">
        <f>COUNTIF($P$7:P174,$AA$13)</f>
        <v>0</v>
      </c>
      <c r="K174" s="60">
        <f>COUNTIF($P$7:P174,$AA$14)</f>
        <v>0</v>
      </c>
      <c r="L174" s="60">
        <f t="shared" si="10"/>
        <v>0</v>
      </c>
      <c r="M174" s="54"/>
      <c r="N174" s="54"/>
      <c r="O174" s="54"/>
      <c r="P174" s="58">
        <f t="shared" si="11"/>
      </c>
      <c r="Q174" s="54"/>
      <c r="R174" s="71"/>
      <c r="S174" s="101"/>
      <c r="T174" s="101"/>
      <c r="U174" s="102">
        <f t="shared" si="12"/>
      </c>
    </row>
    <row r="175" spans="1:21" ht="21" customHeight="1">
      <c r="A175" s="60">
        <f>COUNTIF(P$7:$P175,$AA$5)</f>
        <v>0</v>
      </c>
      <c r="B175" s="60">
        <f>COUNTIF($P$7:P175,$AA$6)</f>
        <v>0</v>
      </c>
      <c r="C175" s="60">
        <f>COUNTIF($P$7:P175,$AA$7)</f>
        <v>0</v>
      </c>
      <c r="D175" s="60">
        <f>COUNTIF($P$7:P175,$AA$8)+COUNTIF($P$7:P175,$AA$9)</f>
        <v>0</v>
      </c>
      <c r="E175" s="60">
        <f>COUNTIF($P$7:P175,$AA$8)</f>
        <v>0</v>
      </c>
      <c r="F175" s="60">
        <f>COUNTIF($P$7:P175,$AA$9)</f>
        <v>0</v>
      </c>
      <c r="G175" s="60">
        <f>COUNTIF($P$7:P175,$AA$10)</f>
        <v>0</v>
      </c>
      <c r="H175" s="60">
        <f>COUNTIF($P$7:P175,$AA$11)</f>
        <v>0</v>
      </c>
      <c r="I175" s="60">
        <f>COUNTIF($P$7:P175,$AA$12)</f>
        <v>0</v>
      </c>
      <c r="J175" s="60">
        <f>COUNTIF($P$7:P175,$AA$13)</f>
        <v>0</v>
      </c>
      <c r="K175" s="60">
        <f>COUNTIF($P$7:P175,$AA$14)</f>
        <v>0</v>
      </c>
      <c r="L175" s="60">
        <f t="shared" si="10"/>
        <v>0</v>
      </c>
      <c r="M175" s="54"/>
      <c r="N175" s="54"/>
      <c r="O175" s="54"/>
      <c r="P175" s="58">
        <f t="shared" si="11"/>
      </c>
      <c r="Q175" s="54"/>
      <c r="R175" s="71"/>
      <c r="S175" s="101"/>
      <c r="T175" s="101"/>
      <c r="U175" s="102">
        <f t="shared" si="12"/>
      </c>
    </row>
    <row r="176" spans="1:21" ht="21" customHeight="1">
      <c r="A176" s="60">
        <f>COUNTIF(P$7:$P176,$AA$5)</f>
        <v>0</v>
      </c>
      <c r="B176" s="60">
        <f>COUNTIF($P$7:P176,$AA$6)</f>
        <v>0</v>
      </c>
      <c r="C176" s="60">
        <f>COUNTIF($P$7:P176,$AA$7)</f>
        <v>0</v>
      </c>
      <c r="D176" s="60">
        <f>COUNTIF($P$7:P176,$AA$8)+COUNTIF($P$7:P176,$AA$9)</f>
        <v>0</v>
      </c>
      <c r="E176" s="60">
        <f>COUNTIF($P$7:P176,$AA$8)</f>
        <v>0</v>
      </c>
      <c r="F176" s="60">
        <f>COUNTIF($P$7:P176,$AA$9)</f>
        <v>0</v>
      </c>
      <c r="G176" s="60">
        <f>COUNTIF($P$7:P176,$AA$10)</f>
        <v>0</v>
      </c>
      <c r="H176" s="60">
        <f>COUNTIF($P$7:P176,$AA$11)</f>
        <v>0</v>
      </c>
      <c r="I176" s="60">
        <f>COUNTIF($P$7:P176,$AA$12)</f>
        <v>0</v>
      </c>
      <c r="J176" s="60">
        <f>COUNTIF($P$7:P176,$AA$13)</f>
        <v>0</v>
      </c>
      <c r="K176" s="60">
        <f>COUNTIF($P$7:P176,$AA$14)</f>
        <v>0</v>
      </c>
      <c r="L176" s="60">
        <f t="shared" si="10"/>
        <v>0</v>
      </c>
      <c r="M176" s="54"/>
      <c r="N176" s="54"/>
      <c r="O176" s="54"/>
      <c r="P176" s="58">
        <f t="shared" si="11"/>
      </c>
      <c r="Q176" s="54"/>
      <c r="R176" s="71"/>
      <c r="S176" s="101"/>
      <c r="T176" s="101"/>
      <c r="U176" s="102">
        <f t="shared" si="12"/>
      </c>
    </row>
    <row r="177" spans="1:21" ht="21" customHeight="1">
      <c r="A177" s="60">
        <f>COUNTIF(P$7:$P177,$AA$5)</f>
        <v>0</v>
      </c>
      <c r="B177" s="60">
        <f>COUNTIF($P$7:P177,$AA$6)</f>
        <v>0</v>
      </c>
      <c r="C177" s="60">
        <f>COUNTIF($P$7:P177,$AA$7)</f>
        <v>0</v>
      </c>
      <c r="D177" s="60">
        <f>COUNTIF($P$7:P177,$AA$8)+COUNTIF($P$7:P177,$AA$9)</f>
        <v>0</v>
      </c>
      <c r="E177" s="60">
        <f>COUNTIF($P$7:P177,$AA$8)</f>
        <v>0</v>
      </c>
      <c r="F177" s="60">
        <f>COUNTIF($P$7:P177,$AA$9)</f>
        <v>0</v>
      </c>
      <c r="G177" s="60">
        <f>COUNTIF($P$7:P177,$AA$10)</f>
        <v>0</v>
      </c>
      <c r="H177" s="60">
        <f>COUNTIF($P$7:P177,$AA$11)</f>
        <v>0</v>
      </c>
      <c r="I177" s="60">
        <f>COUNTIF($P$7:P177,$AA$12)</f>
        <v>0</v>
      </c>
      <c r="J177" s="60">
        <f>COUNTIF($P$7:P177,$AA$13)</f>
        <v>0</v>
      </c>
      <c r="K177" s="60">
        <f>COUNTIF($P$7:P177,$AA$14)</f>
        <v>0</v>
      </c>
      <c r="L177" s="60">
        <f t="shared" si="10"/>
        <v>0</v>
      </c>
      <c r="M177" s="54"/>
      <c r="N177" s="54"/>
      <c r="O177" s="54"/>
      <c r="P177" s="58">
        <f t="shared" si="11"/>
      </c>
      <c r="Q177" s="54"/>
      <c r="R177" s="71"/>
      <c r="S177" s="101"/>
      <c r="T177" s="101"/>
      <c r="U177" s="102">
        <f t="shared" si="12"/>
      </c>
    </row>
    <row r="178" spans="1:21" ht="21" customHeight="1">
      <c r="A178" s="60">
        <f>COUNTIF(P$7:$P178,$AA$5)</f>
        <v>0</v>
      </c>
      <c r="B178" s="60">
        <f>COUNTIF($P$7:P178,$AA$6)</f>
        <v>0</v>
      </c>
      <c r="C178" s="60">
        <f>COUNTIF($P$7:P178,$AA$7)</f>
        <v>0</v>
      </c>
      <c r="D178" s="60">
        <f>COUNTIF($P$7:P178,$AA$8)+COUNTIF($P$7:P178,$AA$9)</f>
        <v>0</v>
      </c>
      <c r="E178" s="60">
        <f>COUNTIF($P$7:P178,$AA$8)</f>
        <v>0</v>
      </c>
      <c r="F178" s="60">
        <f>COUNTIF($P$7:P178,$AA$9)</f>
        <v>0</v>
      </c>
      <c r="G178" s="60">
        <f>COUNTIF($P$7:P178,$AA$10)</f>
        <v>0</v>
      </c>
      <c r="H178" s="60">
        <f>COUNTIF($P$7:P178,$AA$11)</f>
        <v>0</v>
      </c>
      <c r="I178" s="60">
        <f>COUNTIF($P$7:P178,$AA$12)</f>
        <v>0</v>
      </c>
      <c r="J178" s="60">
        <f>COUNTIF($P$7:P178,$AA$13)</f>
        <v>0</v>
      </c>
      <c r="K178" s="60">
        <f>COUNTIF($P$7:P178,$AA$14)</f>
        <v>0</v>
      </c>
      <c r="L178" s="60">
        <f t="shared" si="10"/>
        <v>0</v>
      </c>
      <c r="M178" s="54"/>
      <c r="N178" s="54"/>
      <c r="O178" s="54"/>
      <c r="P178" s="58">
        <f t="shared" si="11"/>
      </c>
      <c r="Q178" s="54"/>
      <c r="R178" s="71"/>
      <c r="S178" s="101"/>
      <c r="T178" s="101"/>
      <c r="U178" s="102">
        <f t="shared" si="12"/>
      </c>
    </row>
    <row r="179" spans="1:21" ht="21" customHeight="1">
      <c r="A179" s="60">
        <f>COUNTIF(P$7:$P179,$AA$5)</f>
        <v>0</v>
      </c>
      <c r="B179" s="60">
        <f>COUNTIF($P$7:P179,$AA$6)</f>
        <v>0</v>
      </c>
      <c r="C179" s="60">
        <f>COUNTIF($P$7:P179,$AA$7)</f>
        <v>0</v>
      </c>
      <c r="D179" s="60">
        <f>COUNTIF($P$7:P179,$AA$8)+COUNTIF($P$7:P179,$AA$9)</f>
        <v>0</v>
      </c>
      <c r="E179" s="60">
        <f>COUNTIF($P$7:P179,$AA$8)</f>
        <v>0</v>
      </c>
      <c r="F179" s="60">
        <f>COUNTIF($P$7:P179,$AA$9)</f>
        <v>0</v>
      </c>
      <c r="G179" s="60">
        <f>COUNTIF($P$7:P179,$AA$10)</f>
        <v>0</v>
      </c>
      <c r="H179" s="60">
        <f>COUNTIF($P$7:P179,$AA$11)</f>
        <v>0</v>
      </c>
      <c r="I179" s="60">
        <f>COUNTIF($P$7:P179,$AA$12)</f>
        <v>0</v>
      </c>
      <c r="J179" s="60">
        <f>COUNTIF($P$7:P179,$AA$13)</f>
        <v>0</v>
      </c>
      <c r="K179" s="60">
        <f>COUNTIF($P$7:P179,$AA$14)</f>
        <v>0</v>
      </c>
      <c r="L179" s="60">
        <f t="shared" si="10"/>
        <v>0</v>
      </c>
      <c r="M179" s="54"/>
      <c r="N179" s="54"/>
      <c r="O179" s="54"/>
      <c r="P179" s="58">
        <f t="shared" si="11"/>
      </c>
      <c r="Q179" s="54"/>
      <c r="R179" s="71"/>
      <c r="S179" s="101"/>
      <c r="T179" s="101"/>
      <c r="U179" s="102">
        <f t="shared" si="12"/>
      </c>
    </row>
    <row r="180" spans="1:21" ht="21" customHeight="1">
      <c r="A180" s="60">
        <f>COUNTIF(P$7:$P180,$AA$5)</f>
        <v>0</v>
      </c>
      <c r="B180" s="60">
        <f>COUNTIF($P$7:P180,$AA$6)</f>
        <v>0</v>
      </c>
      <c r="C180" s="60">
        <f>COUNTIF($P$7:P180,$AA$7)</f>
        <v>0</v>
      </c>
      <c r="D180" s="60">
        <f>COUNTIF($P$7:P180,$AA$8)+COUNTIF($P$7:P180,$AA$9)</f>
        <v>0</v>
      </c>
      <c r="E180" s="60">
        <f>COUNTIF($P$7:P180,$AA$8)</f>
        <v>0</v>
      </c>
      <c r="F180" s="60">
        <f>COUNTIF($P$7:P180,$AA$9)</f>
        <v>0</v>
      </c>
      <c r="G180" s="60">
        <f>COUNTIF($P$7:P180,$AA$10)</f>
        <v>0</v>
      </c>
      <c r="H180" s="60">
        <f>COUNTIF($P$7:P180,$AA$11)</f>
        <v>0</v>
      </c>
      <c r="I180" s="60">
        <f>COUNTIF($P$7:P180,$AA$12)</f>
        <v>0</v>
      </c>
      <c r="J180" s="60">
        <f>COUNTIF($P$7:P180,$AA$13)</f>
        <v>0</v>
      </c>
      <c r="K180" s="60">
        <f>COUNTIF($P$7:P180,$AA$14)</f>
        <v>0</v>
      </c>
      <c r="L180" s="60">
        <f t="shared" si="10"/>
        <v>0</v>
      </c>
      <c r="M180" s="54"/>
      <c r="N180" s="54"/>
      <c r="O180" s="54"/>
      <c r="P180" s="58">
        <f t="shared" si="11"/>
      </c>
      <c r="Q180" s="54"/>
      <c r="R180" s="71"/>
      <c r="S180" s="101"/>
      <c r="T180" s="101"/>
      <c r="U180" s="102">
        <f t="shared" si="12"/>
      </c>
    </row>
    <row r="181" spans="1:21" ht="21" customHeight="1">
      <c r="A181" s="60">
        <f>COUNTIF(P$7:$P181,$AA$5)</f>
        <v>0</v>
      </c>
      <c r="B181" s="60">
        <f>COUNTIF($P$7:P181,$AA$6)</f>
        <v>0</v>
      </c>
      <c r="C181" s="60">
        <f>COUNTIF($P$7:P181,$AA$7)</f>
        <v>0</v>
      </c>
      <c r="D181" s="60">
        <f>COUNTIF($P$7:P181,$AA$8)+COUNTIF($P$7:P181,$AA$9)</f>
        <v>0</v>
      </c>
      <c r="E181" s="60">
        <f>COUNTIF($P$7:P181,$AA$8)</f>
        <v>0</v>
      </c>
      <c r="F181" s="60">
        <f>COUNTIF($P$7:P181,$AA$9)</f>
        <v>0</v>
      </c>
      <c r="G181" s="60">
        <f>COUNTIF($P$7:P181,$AA$10)</f>
        <v>0</v>
      </c>
      <c r="H181" s="60">
        <f>COUNTIF($P$7:P181,$AA$11)</f>
        <v>0</v>
      </c>
      <c r="I181" s="60">
        <f>COUNTIF($P$7:P181,$AA$12)</f>
        <v>0</v>
      </c>
      <c r="J181" s="60">
        <f>COUNTIF($P$7:P181,$AA$13)</f>
        <v>0</v>
      </c>
      <c r="K181" s="60">
        <f>COUNTIF($P$7:P181,$AA$14)</f>
        <v>0</v>
      </c>
      <c r="L181" s="60">
        <f t="shared" si="10"/>
        <v>0</v>
      </c>
      <c r="M181" s="54"/>
      <c r="N181" s="54"/>
      <c r="O181" s="54"/>
      <c r="P181" s="58">
        <f t="shared" si="11"/>
      </c>
      <c r="Q181" s="54"/>
      <c r="R181" s="71"/>
      <c r="S181" s="101"/>
      <c r="T181" s="101"/>
      <c r="U181" s="102">
        <f t="shared" si="12"/>
      </c>
    </row>
    <row r="182" spans="1:21" ht="21" customHeight="1">
      <c r="A182" s="60">
        <f>COUNTIF(P$7:$P182,$AA$5)</f>
        <v>0</v>
      </c>
      <c r="B182" s="60">
        <f>COUNTIF($P$7:P182,$AA$6)</f>
        <v>0</v>
      </c>
      <c r="C182" s="60">
        <f>COUNTIF($P$7:P182,$AA$7)</f>
        <v>0</v>
      </c>
      <c r="D182" s="60">
        <f>COUNTIF($P$7:P182,$AA$8)+COUNTIF($P$7:P182,$AA$9)</f>
        <v>0</v>
      </c>
      <c r="E182" s="60">
        <f>COUNTIF($P$7:P182,$AA$8)</f>
        <v>0</v>
      </c>
      <c r="F182" s="60">
        <f>COUNTIF($P$7:P182,$AA$9)</f>
        <v>0</v>
      </c>
      <c r="G182" s="60">
        <f>COUNTIF($P$7:P182,$AA$10)</f>
        <v>0</v>
      </c>
      <c r="H182" s="60">
        <f>COUNTIF($P$7:P182,$AA$11)</f>
        <v>0</v>
      </c>
      <c r="I182" s="60">
        <f>COUNTIF($P$7:P182,$AA$12)</f>
        <v>0</v>
      </c>
      <c r="J182" s="60">
        <f>COUNTIF($P$7:P182,$AA$13)</f>
        <v>0</v>
      </c>
      <c r="K182" s="60">
        <f>COUNTIF($P$7:P182,$AA$14)</f>
        <v>0</v>
      </c>
      <c r="L182" s="60">
        <f t="shared" si="10"/>
        <v>0</v>
      </c>
      <c r="M182" s="54"/>
      <c r="N182" s="54"/>
      <c r="O182" s="54"/>
      <c r="P182" s="58">
        <f t="shared" si="11"/>
      </c>
      <c r="Q182" s="54"/>
      <c r="R182" s="71"/>
      <c r="S182" s="101"/>
      <c r="T182" s="101"/>
      <c r="U182" s="102">
        <f t="shared" si="12"/>
      </c>
    </row>
    <row r="183" spans="1:21" ht="21" customHeight="1">
      <c r="A183" s="60">
        <f>COUNTIF(P$7:$P183,$AA$5)</f>
        <v>0</v>
      </c>
      <c r="B183" s="60">
        <f>COUNTIF($P$7:P183,$AA$6)</f>
        <v>0</v>
      </c>
      <c r="C183" s="60">
        <f>COUNTIF($P$7:P183,$AA$7)</f>
        <v>0</v>
      </c>
      <c r="D183" s="60">
        <f>COUNTIF($P$7:P183,$AA$8)+COUNTIF($P$7:P183,$AA$9)</f>
        <v>0</v>
      </c>
      <c r="E183" s="60">
        <f>COUNTIF($P$7:P183,$AA$8)</f>
        <v>0</v>
      </c>
      <c r="F183" s="60">
        <f>COUNTIF($P$7:P183,$AA$9)</f>
        <v>0</v>
      </c>
      <c r="G183" s="60">
        <f>COUNTIF($P$7:P183,$AA$10)</f>
        <v>0</v>
      </c>
      <c r="H183" s="60">
        <f>COUNTIF($P$7:P183,$AA$11)</f>
        <v>0</v>
      </c>
      <c r="I183" s="60">
        <f>COUNTIF($P$7:P183,$AA$12)</f>
        <v>0</v>
      </c>
      <c r="J183" s="60">
        <f>COUNTIF($P$7:P183,$AA$13)</f>
        <v>0</v>
      </c>
      <c r="K183" s="60">
        <f>COUNTIF($P$7:P183,$AA$14)</f>
        <v>0</v>
      </c>
      <c r="L183" s="60">
        <f t="shared" si="10"/>
        <v>0</v>
      </c>
      <c r="M183" s="54"/>
      <c r="N183" s="54"/>
      <c r="O183" s="54"/>
      <c r="P183" s="58">
        <f t="shared" si="11"/>
      </c>
      <c r="Q183" s="54"/>
      <c r="R183" s="71"/>
      <c r="S183" s="101"/>
      <c r="T183" s="101"/>
      <c r="U183" s="102">
        <f t="shared" si="12"/>
      </c>
    </row>
    <row r="184" spans="1:21" ht="21" customHeight="1">
      <c r="A184" s="60">
        <f>COUNTIF(P$7:$P184,$AA$5)</f>
        <v>0</v>
      </c>
      <c r="B184" s="60">
        <f>COUNTIF($P$7:P184,$AA$6)</f>
        <v>0</v>
      </c>
      <c r="C184" s="60">
        <f>COUNTIF($P$7:P184,$AA$7)</f>
        <v>0</v>
      </c>
      <c r="D184" s="60">
        <f>COUNTIF($P$7:P184,$AA$8)+COUNTIF($P$7:P184,$AA$9)</f>
        <v>0</v>
      </c>
      <c r="E184" s="60">
        <f>COUNTIF($P$7:P184,$AA$8)</f>
        <v>0</v>
      </c>
      <c r="F184" s="60">
        <f>COUNTIF($P$7:P184,$AA$9)</f>
        <v>0</v>
      </c>
      <c r="G184" s="60">
        <f>COUNTIF($P$7:P184,$AA$10)</f>
        <v>0</v>
      </c>
      <c r="H184" s="60">
        <f>COUNTIF($P$7:P184,$AA$11)</f>
        <v>0</v>
      </c>
      <c r="I184" s="60">
        <f>COUNTIF($P$7:P184,$AA$12)</f>
        <v>0</v>
      </c>
      <c r="J184" s="60">
        <f>COUNTIF($P$7:P184,$AA$13)</f>
        <v>0</v>
      </c>
      <c r="K184" s="60">
        <f>COUNTIF($P$7:P184,$AA$14)</f>
        <v>0</v>
      </c>
      <c r="L184" s="60">
        <f t="shared" si="10"/>
        <v>0</v>
      </c>
      <c r="M184" s="54"/>
      <c r="N184" s="54"/>
      <c r="O184" s="54"/>
      <c r="P184" s="58">
        <f t="shared" si="11"/>
      </c>
      <c r="Q184" s="54"/>
      <c r="R184" s="71"/>
      <c r="S184" s="101"/>
      <c r="T184" s="101"/>
      <c r="U184" s="102">
        <f t="shared" si="12"/>
      </c>
    </row>
    <row r="185" spans="1:21" ht="21" customHeight="1">
      <c r="A185" s="60">
        <f>COUNTIF(P$7:$P185,$AA$5)</f>
        <v>0</v>
      </c>
      <c r="B185" s="60">
        <f>COUNTIF($P$7:P185,$AA$6)</f>
        <v>0</v>
      </c>
      <c r="C185" s="60">
        <f>COUNTIF($P$7:P185,$AA$7)</f>
        <v>0</v>
      </c>
      <c r="D185" s="60">
        <f>COUNTIF($P$7:P185,$AA$8)+COUNTIF($P$7:P185,$AA$9)</f>
        <v>0</v>
      </c>
      <c r="E185" s="60">
        <f>COUNTIF($P$7:P185,$AA$8)</f>
        <v>0</v>
      </c>
      <c r="F185" s="60">
        <f>COUNTIF($P$7:P185,$AA$9)</f>
        <v>0</v>
      </c>
      <c r="G185" s="60">
        <f>COUNTIF($P$7:P185,$AA$10)</f>
        <v>0</v>
      </c>
      <c r="H185" s="60">
        <f>COUNTIF($P$7:P185,$AA$11)</f>
        <v>0</v>
      </c>
      <c r="I185" s="60">
        <f>COUNTIF($P$7:P185,$AA$12)</f>
        <v>0</v>
      </c>
      <c r="J185" s="60">
        <f>COUNTIF($P$7:P185,$AA$13)</f>
        <v>0</v>
      </c>
      <c r="K185" s="60">
        <f>COUNTIF($P$7:P185,$AA$14)</f>
        <v>0</v>
      </c>
      <c r="L185" s="60">
        <f t="shared" si="10"/>
        <v>0</v>
      </c>
      <c r="M185" s="54"/>
      <c r="N185" s="54"/>
      <c r="O185" s="54"/>
      <c r="P185" s="58">
        <f t="shared" si="11"/>
      </c>
      <c r="Q185" s="54"/>
      <c r="R185" s="71"/>
      <c r="S185" s="101"/>
      <c r="T185" s="101"/>
      <c r="U185" s="102">
        <f t="shared" si="12"/>
      </c>
    </row>
    <row r="186" spans="1:21" ht="21" customHeight="1">
      <c r="A186" s="60">
        <f>COUNTIF(P$7:$P186,$AA$5)</f>
        <v>0</v>
      </c>
      <c r="B186" s="60">
        <f>COUNTIF($P$7:P186,$AA$6)</f>
        <v>0</v>
      </c>
      <c r="C186" s="60">
        <f>COUNTIF($P$7:P186,$AA$7)</f>
        <v>0</v>
      </c>
      <c r="D186" s="60">
        <f>COUNTIF($P$7:P186,$AA$8)+COUNTIF($P$7:P186,$AA$9)</f>
        <v>0</v>
      </c>
      <c r="E186" s="60">
        <f>COUNTIF($P$7:P186,$AA$8)</f>
        <v>0</v>
      </c>
      <c r="F186" s="60">
        <f>COUNTIF($P$7:P186,$AA$9)</f>
        <v>0</v>
      </c>
      <c r="G186" s="60">
        <f>COUNTIF($P$7:P186,$AA$10)</f>
        <v>0</v>
      </c>
      <c r="H186" s="60">
        <f>COUNTIF($P$7:P186,$AA$11)</f>
        <v>0</v>
      </c>
      <c r="I186" s="60">
        <f>COUNTIF($P$7:P186,$AA$12)</f>
        <v>0</v>
      </c>
      <c r="J186" s="60">
        <f>COUNTIF($P$7:P186,$AA$13)</f>
        <v>0</v>
      </c>
      <c r="K186" s="60">
        <f>COUNTIF($P$7:P186,$AA$14)</f>
        <v>0</v>
      </c>
      <c r="L186" s="60">
        <f t="shared" si="10"/>
        <v>0</v>
      </c>
      <c r="M186" s="54"/>
      <c r="N186" s="54"/>
      <c r="O186" s="54"/>
      <c r="P186" s="58">
        <f t="shared" si="11"/>
      </c>
      <c r="Q186" s="54"/>
      <c r="R186" s="71"/>
      <c r="S186" s="101"/>
      <c r="T186" s="101"/>
      <c r="U186" s="102">
        <f t="shared" si="12"/>
      </c>
    </row>
    <row r="187" spans="1:21" ht="21" customHeight="1">
      <c r="A187" s="60">
        <f>COUNTIF(P$7:$P187,$AA$5)</f>
        <v>0</v>
      </c>
      <c r="B187" s="60">
        <f>COUNTIF($P$7:P187,$AA$6)</f>
        <v>0</v>
      </c>
      <c r="C187" s="60">
        <f>COUNTIF($P$7:P187,$AA$7)</f>
        <v>0</v>
      </c>
      <c r="D187" s="60">
        <f>COUNTIF($P$7:P187,$AA$8)+COUNTIF($P$7:P187,$AA$9)</f>
        <v>0</v>
      </c>
      <c r="E187" s="60">
        <f>COUNTIF($P$7:P187,$AA$8)</f>
        <v>0</v>
      </c>
      <c r="F187" s="60">
        <f>COUNTIF($P$7:P187,$AA$9)</f>
        <v>0</v>
      </c>
      <c r="G187" s="60">
        <f>COUNTIF($P$7:P187,$AA$10)</f>
        <v>0</v>
      </c>
      <c r="H187" s="60">
        <f>COUNTIF($P$7:P187,$AA$11)</f>
        <v>0</v>
      </c>
      <c r="I187" s="60">
        <f>COUNTIF($P$7:P187,$AA$12)</f>
        <v>0</v>
      </c>
      <c r="J187" s="60">
        <f>COUNTIF($P$7:P187,$AA$13)</f>
        <v>0</v>
      </c>
      <c r="K187" s="60">
        <f>COUNTIF($P$7:P187,$AA$14)</f>
        <v>0</v>
      </c>
      <c r="L187" s="60">
        <f t="shared" si="10"/>
        <v>0</v>
      </c>
      <c r="M187" s="54"/>
      <c r="N187" s="54"/>
      <c r="O187" s="54"/>
      <c r="P187" s="58">
        <f t="shared" si="11"/>
      </c>
      <c r="Q187" s="54"/>
      <c r="R187" s="71"/>
      <c r="S187" s="101"/>
      <c r="T187" s="101"/>
      <c r="U187" s="102">
        <f t="shared" si="12"/>
      </c>
    </row>
    <row r="188" spans="1:21" ht="21" customHeight="1">
      <c r="A188" s="60">
        <f>COUNTIF(P$7:$P188,$AA$5)</f>
        <v>0</v>
      </c>
      <c r="B188" s="60">
        <f>COUNTIF($P$7:P188,$AA$6)</f>
        <v>0</v>
      </c>
      <c r="C188" s="60">
        <f>COUNTIF($P$7:P188,$AA$7)</f>
        <v>0</v>
      </c>
      <c r="D188" s="60">
        <f>COUNTIF($P$7:P188,$AA$8)+COUNTIF($P$7:P188,$AA$9)</f>
        <v>0</v>
      </c>
      <c r="E188" s="60">
        <f>COUNTIF($P$7:P188,$AA$8)</f>
        <v>0</v>
      </c>
      <c r="F188" s="60">
        <f>COUNTIF($P$7:P188,$AA$9)</f>
        <v>0</v>
      </c>
      <c r="G188" s="60">
        <f>COUNTIF($P$7:P188,$AA$10)</f>
        <v>0</v>
      </c>
      <c r="H188" s="60">
        <f>COUNTIF($P$7:P188,$AA$11)</f>
        <v>0</v>
      </c>
      <c r="I188" s="60">
        <f>COUNTIF($P$7:P188,$AA$12)</f>
        <v>0</v>
      </c>
      <c r="J188" s="60">
        <f>COUNTIF($P$7:P188,$AA$13)</f>
        <v>0</v>
      </c>
      <c r="K188" s="60">
        <f>COUNTIF($P$7:P188,$AA$14)</f>
        <v>0</v>
      </c>
      <c r="L188" s="60">
        <f t="shared" si="10"/>
        <v>0</v>
      </c>
      <c r="M188" s="54"/>
      <c r="N188" s="54"/>
      <c r="O188" s="54"/>
      <c r="P188" s="58">
        <f t="shared" si="11"/>
      </c>
      <c r="Q188" s="54"/>
      <c r="R188" s="71"/>
      <c r="S188" s="101"/>
      <c r="T188" s="101"/>
      <c r="U188" s="102">
        <f t="shared" si="12"/>
      </c>
    </row>
    <row r="189" spans="1:21" ht="21" customHeight="1">
      <c r="A189" s="60">
        <f>COUNTIF(P$7:$P189,$AA$5)</f>
        <v>0</v>
      </c>
      <c r="B189" s="60">
        <f>COUNTIF($P$7:P189,$AA$6)</f>
        <v>0</v>
      </c>
      <c r="C189" s="60">
        <f>COUNTIF($P$7:P189,$AA$7)</f>
        <v>0</v>
      </c>
      <c r="D189" s="60">
        <f>COUNTIF($P$7:P189,$AA$8)+COUNTIF($P$7:P189,$AA$9)</f>
        <v>0</v>
      </c>
      <c r="E189" s="60">
        <f>COUNTIF($P$7:P189,$AA$8)</f>
        <v>0</v>
      </c>
      <c r="F189" s="60">
        <f>COUNTIF($P$7:P189,$AA$9)</f>
        <v>0</v>
      </c>
      <c r="G189" s="60">
        <f>COUNTIF($P$7:P189,$AA$10)</f>
        <v>0</v>
      </c>
      <c r="H189" s="60">
        <f>COUNTIF($P$7:P189,$AA$11)</f>
        <v>0</v>
      </c>
      <c r="I189" s="60">
        <f>COUNTIF($P$7:P189,$AA$12)</f>
        <v>0</v>
      </c>
      <c r="J189" s="60">
        <f>COUNTIF($P$7:P189,$AA$13)</f>
        <v>0</v>
      </c>
      <c r="K189" s="60">
        <f>COUNTIF($P$7:P189,$AA$14)</f>
        <v>0</v>
      </c>
      <c r="L189" s="60">
        <f t="shared" si="10"/>
        <v>0</v>
      </c>
      <c r="M189" s="54"/>
      <c r="N189" s="54"/>
      <c r="O189" s="54"/>
      <c r="P189" s="58">
        <f t="shared" si="11"/>
      </c>
      <c r="Q189" s="54"/>
      <c r="R189" s="71"/>
      <c r="S189" s="101"/>
      <c r="T189" s="101"/>
      <c r="U189" s="102">
        <f t="shared" si="12"/>
      </c>
    </row>
    <row r="190" spans="1:21" ht="21" customHeight="1">
      <c r="A190" s="60">
        <f>COUNTIF(P$7:$P190,$AA$5)</f>
        <v>0</v>
      </c>
      <c r="B190" s="60">
        <f>COUNTIF($P$7:P190,$AA$6)</f>
        <v>0</v>
      </c>
      <c r="C190" s="60">
        <f>COUNTIF($P$7:P190,$AA$7)</f>
        <v>0</v>
      </c>
      <c r="D190" s="60">
        <f>COUNTIF($P$7:P190,$AA$8)+COUNTIF($P$7:P190,$AA$9)</f>
        <v>0</v>
      </c>
      <c r="E190" s="60">
        <f>COUNTIF($P$7:P190,$AA$8)</f>
        <v>0</v>
      </c>
      <c r="F190" s="60">
        <f>COUNTIF($P$7:P190,$AA$9)</f>
        <v>0</v>
      </c>
      <c r="G190" s="60">
        <f>COUNTIF($P$7:P190,$AA$10)</f>
        <v>0</v>
      </c>
      <c r="H190" s="60">
        <f>COUNTIF($P$7:P190,$AA$11)</f>
        <v>0</v>
      </c>
      <c r="I190" s="60">
        <f>COUNTIF($P$7:P190,$AA$12)</f>
        <v>0</v>
      </c>
      <c r="J190" s="60">
        <f>COUNTIF($P$7:P190,$AA$13)</f>
        <v>0</v>
      </c>
      <c r="K190" s="60">
        <f>COUNTIF($P$7:P190,$AA$14)</f>
        <v>0</v>
      </c>
      <c r="L190" s="60">
        <f t="shared" si="10"/>
        <v>0</v>
      </c>
      <c r="M190" s="54"/>
      <c r="N190" s="54"/>
      <c r="O190" s="54"/>
      <c r="P190" s="58">
        <f t="shared" si="11"/>
      </c>
      <c r="Q190" s="54"/>
      <c r="R190" s="71"/>
      <c r="S190" s="101"/>
      <c r="T190" s="101"/>
      <c r="U190" s="102">
        <f t="shared" si="12"/>
      </c>
    </row>
    <row r="191" spans="1:21" ht="21" customHeight="1">
      <c r="A191" s="60">
        <f>COUNTIF(P$7:$P191,$AA$5)</f>
        <v>0</v>
      </c>
      <c r="B191" s="60">
        <f>COUNTIF($P$7:P191,$AA$6)</f>
        <v>0</v>
      </c>
      <c r="C191" s="60">
        <f>COUNTIF($P$7:P191,$AA$7)</f>
        <v>0</v>
      </c>
      <c r="D191" s="60">
        <f>COUNTIF($P$7:P191,$AA$8)+COUNTIF($P$7:P191,$AA$9)</f>
        <v>0</v>
      </c>
      <c r="E191" s="60">
        <f>COUNTIF($P$7:P191,$AA$8)</f>
        <v>0</v>
      </c>
      <c r="F191" s="60">
        <f>COUNTIF($P$7:P191,$AA$9)</f>
        <v>0</v>
      </c>
      <c r="G191" s="60">
        <f>COUNTIF($P$7:P191,$AA$10)</f>
        <v>0</v>
      </c>
      <c r="H191" s="60">
        <f>COUNTIF($P$7:P191,$AA$11)</f>
        <v>0</v>
      </c>
      <c r="I191" s="60">
        <f>COUNTIF($P$7:P191,$AA$12)</f>
        <v>0</v>
      </c>
      <c r="J191" s="60">
        <f>COUNTIF($P$7:P191,$AA$13)</f>
        <v>0</v>
      </c>
      <c r="K191" s="60">
        <f>COUNTIF($P$7:P191,$AA$14)</f>
        <v>0</v>
      </c>
      <c r="L191" s="60">
        <f t="shared" si="10"/>
        <v>0</v>
      </c>
      <c r="M191" s="54"/>
      <c r="N191" s="54"/>
      <c r="O191" s="54"/>
      <c r="P191" s="58">
        <f t="shared" si="11"/>
      </c>
      <c r="Q191" s="54"/>
      <c r="R191" s="71"/>
      <c r="S191" s="101"/>
      <c r="T191" s="101"/>
      <c r="U191" s="102">
        <f t="shared" si="12"/>
      </c>
    </row>
    <row r="192" spans="1:21" ht="21" customHeight="1">
      <c r="A192" s="60">
        <f>COUNTIF(P$7:$P192,$AA$5)</f>
        <v>0</v>
      </c>
      <c r="B192" s="60">
        <f>COUNTIF($P$7:P192,$AA$6)</f>
        <v>0</v>
      </c>
      <c r="C192" s="60">
        <f>COUNTIF($P$7:P192,$AA$7)</f>
        <v>0</v>
      </c>
      <c r="D192" s="60">
        <f>COUNTIF($P$7:P192,$AA$8)+COUNTIF($P$7:P192,$AA$9)</f>
        <v>0</v>
      </c>
      <c r="E192" s="60">
        <f>COUNTIF($P$7:P192,$AA$8)</f>
        <v>0</v>
      </c>
      <c r="F192" s="60">
        <f>COUNTIF($P$7:P192,$AA$9)</f>
        <v>0</v>
      </c>
      <c r="G192" s="60">
        <f>COUNTIF($P$7:P192,$AA$10)</f>
        <v>0</v>
      </c>
      <c r="H192" s="60">
        <f>COUNTIF($P$7:P192,$AA$11)</f>
        <v>0</v>
      </c>
      <c r="I192" s="60">
        <f>COUNTIF($P$7:P192,$AA$12)</f>
        <v>0</v>
      </c>
      <c r="J192" s="60">
        <f>COUNTIF($P$7:P192,$AA$13)</f>
        <v>0</v>
      </c>
      <c r="K192" s="60">
        <f>COUNTIF($P$7:P192,$AA$14)</f>
        <v>0</v>
      </c>
      <c r="L192" s="60">
        <f t="shared" si="10"/>
        <v>0</v>
      </c>
      <c r="M192" s="54"/>
      <c r="N192" s="54"/>
      <c r="O192" s="54"/>
      <c r="P192" s="58">
        <f t="shared" si="11"/>
      </c>
      <c r="Q192" s="54"/>
      <c r="R192" s="71"/>
      <c r="S192" s="101"/>
      <c r="T192" s="101"/>
      <c r="U192" s="102">
        <f t="shared" si="12"/>
      </c>
    </row>
    <row r="193" spans="1:21" ht="21" customHeight="1">
      <c r="A193" s="60">
        <f>COUNTIF(P$7:$P193,$AA$5)</f>
        <v>0</v>
      </c>
      <c r="B193" s="60">
        <f>COUNTIF($P$7:P193,$AA$6)</f>
        <v>0</v>
      </c>
      <c r="C193" s="60">
        <f>COUNTIF($P$7:P193,$AA$7)</f>
        <v>0</v>
      </c>
      <c r="D193" s="60">
        <f>COUNTIF($P$7:P193,$AA$8)+COUNTIF($P$7:P193,$AA$9)</f>
        <v>0</v>
      </c>
      <c r="E193" s="60">
        <f>COUNTIF($P$7:P193,$AA$8)</f>
        <v>0</v>
      </c>
      <c r="F193" s="60">
        <f>COUNTIF($P$7:P193,$AA$9)</f>
        <v>0</v>
      </c>
      <c r="G193" s="60">
        <f>COUNTIF($P$7:P193,$AA$10)</f>
        <v>0</v>
      </c>
      <c r="H193" s="60">
        <f>COUNTIF($P$7:P193,$AA$11)</f>
        <v>0</v>
      </c>
      <c r="I193" s="60">
        <f>COUNTIF($P$7:P193,$AA$12)</f>
        <v>0</v>
      </c>
      <c r="J193" s="60">
        <f>COUNTIF($P$7:P193,$AA$13)</f>
        <v>0</v>
      </c>
      <c r="K193" s="60">
        <f>COUNTIF($P$7:P193,$AA$14)</f>
        <v>0</v>
      </c>
      <c r="L193" s="60">
        <f t="shared" si="10"/>
        <v>0</v>
      </c>
      <c r="M193" s="54"/>
      <c r="N193" s="54"/>
      <c r="O193" s="54"/>
      <c r="P193" s="58">
        <f t="shared" si="11"/>
      </c>
      <c r="Q193" s="54"/>
      <c r="R193" s="71"/>
      <c r="S193" s="101"/>
      <c r="T193" s="101"/>
      <c r="U193" s="102">
        <f t="shared" si="12"/>
      </c>
    </row>
    <row r="194" spans="1:21" ht="21" customHeight="1">
      <c r="A194" s="60">
        <f>COUNTIF(P$7:$P194,$AA$5)</f>
        <v>0</v>
      </c>
      <c r="B194" s="60">
        <f>COUNTIF($P$7:P194,$AA$6)</f>
        <v>0</v>
      </c>
      <c r="C194" s="60">
        <f>COUNTIF($P$7:P194,$AA$7)</f>
        <v>0</v>
      </c>
      <c r="D194" s="60">
        <f>COUNTIF($P$7:P194,$AA$8)+COUNTIF($P$7:P194,$AA$9)</f>
        <v>0</v>
      </c>
      <c r="E194" s="60">
        <f>COUNTIF($P$7:P194,$AA$8)</f>
        <v>0</v>
      </c>
      <c r="F194" s="60">
        <f>COUNTIF($P$7:P194,$AA$9)</f>
        <v>0</v>
      </c>
      <c r="G194" s="60">
        <f>COUNTIF($P$7:P194,$AA$10)</f>
        <v>0</v>
      </c>
      <c r="H194" s="60">
        <f>COUNTIF($P$7:P194,$AA$11)</f>
        <v>0</v>
      </c>
      <c r="I194" s="60">
        <f>COUNTIF($P$7:P194,$AA$12)</f>
        <v>0</v>
      </c>
      <c r="J194" s="60">
        <f>COUNTIF($P$7:P194,$AA$13)</f>
        <v>0</v>
      </c>
      <c r="K194" s="60">
        <f>COUNTIF($P$7:P194,$AA$14)</f>
        <v>0</v>
      </c>
      <c r="L194" s="60">
        <f t="shared" si="10"/>
        <v>0</v>
      </c>
      <c r="M194" s="54"/>
      <c r="N194" s="54"/>
      <c r="O194" s="54"/>
      <c r="P194" s="58">
        <f t="shared" si="11"/>
      </c>
      <c r="Q194" s="54"/>
      <c r="R194" s="71"/>
      <c r="S194" s="101"/>
      <c r="T194" s="101"/>
      <c r="U194" s="102">
        <f t="shared" si="12"/>
      </c>
    </row>
    <row r="195" spans="1:21" ht="21" customHeight="1">
      <c r="A195" s="60">
        <f>COUNTIF(P$7:$P195,$AA$5)</f>
        <v>0</v>
      </c>
      <c r="B195" s="60">
        <f>COUNTIF($P$7:P195,$AA$6)</f>
        <v>0</v>
      </c>
      <c r="C195" s="60">
        <f>COUNTIF($P$7:P195,$AA$7)</f>
        <v>0</v>
      </c>
      <c r="D195" s="60">
        <f>COUNTIF($P$7:P195,$AA$8)+COUNTIF($P$7:P195,$AA$9)</f>
        <v>0</v>
      </c>
      <c r="E195" s="60">
        <f>COUNTIF($P$7:P195,$AA$8)</f>
        <v>0</v>
      </c>
      <c r="F195" s="60">
        <f>COUNTIF($P$7:P195,$AA$9)</f>
        <v>0</v>
      </c>
      <c r="G195" s="60">
        <f>COUNTIF($P$7:P195,$AA$10)</f>
        <v>0</v>
      </c>
      <c r="H195" s="60">
        <f>COUNTIF($P$7:P195,$AA$11)</f>
        <v>0</v>
      </c>
      <c r="I195" s="60">
        <f>COUNTIF($P$7:P195,$AA$12)</f>
        <v>0</v>
      </c>
      <c r="J195" s="60">
        <f>COUNTIF($P$7:P195,$AA$13)</f>
        <v>0</v>
      </c>
      <c r="K195" s="60">
        <f>COUNTIF($P$7:P195,$AA$14)</f>
        <v>0</v>
      </c>
      <c r="L195" s="60">
        <f t="shared" si="10"/>
        <v>0</v>
      </c>
      <c r="M195" s="54"/>
      <c r="N195" s="54"/>
      <c r="O195" s="54"/>
      <c r="P195" s="58">
        <f t="shared" si="11"/>
      </c>
      <c r="Q195" s="54"/>
      <c r="R195" s="71"/>
      <c r="S195" s="101"/>
      <c r="T195" s="101"/>
      <c r="U195" s="102">
        <f t="shared" si="12"/>
      </c>
    </row>
    <row r="196" spans="1:21" ht="21" customHeight="1">
      <c r="A196" s="60">
        <f>COUNTIF(P$7:$P196,$AA$5)</f>
        <v>0</v>
      </c>
      <c r="B196" s="60">
        <f>COUNTIF($P$7:P196,$AA$6)</f>
        <v>0</v>
      </c>
      <c r="C196" s="60">
        <f>COUNTIF($P$7:P196,$AA$7)</f>
        <v>0</v>
      </c>
      <c r="D196" s="60">
        <f>COUNTIF($P$7:P196,$AA$8)+COUNTIF($P$7:P196,$AA$9)</f>
        <v>0</v>
      </c>
      <c r="E196" s="60">
        <f>COUNTIF($P$7:P196,$AA$8)</f>
        <v>0</v>
      </c>
      <c r="F196" s="60">
        <f>COUNTIF($P$7:P196,$AA$9)</f>
        <v>0</v>
      </c>
      <c r="G196" s="60">
        <f>COUNTIF($P$7:P196,$AA$10)</f>
        <v>0</v>
      </c>
      <c r="H196" s="60">
        <f>COUNTIF($P$7:P196,$AA$11)</f>
        <v>0</v>
      </c>
      <c r="I196" s="60">
        <f>COUNTIF($P$7:P196,$AA$12)</f>
        <v>0</v>
      </c>
      <c r="J196" s="60">
        <f>COUNTIF($P$7:P196,$AA$13)</f>
        <v>0</v>
      </c>
      <c r="K196" s="60">
        <f>COUNTIF($P$7:P196,$AA$14)</f>
        <v>0</v>
      </c>
      <c r="L196" s="60">
        <f t="shared" si="10"/>
        <v>0</v>
      </c>
      <c r="M196" s="54"/>
      <c r="N196" s="54"/>
      <c r="O196" s="54"/>
      <c r="P196" s="58">
        <f t="shared" si="11"/>
      </c>
      <c r="Q196" s="54"/>
      <c r="R196" s="71"/>
      <c r="S196" s="101"/>
      <c r="T196" s="101"/>
      <c r="U196" s="102">
        <f t="shared" si="12"/>
      </c>
    </row>
    <row r="197" spans="1:21" ht="21" customHeight="1">
      <c r="A197" s="60">
        <f>COUNTIF(P$7:$P197,$AA$5)</f>
        <v>0</v>
      </c>
      <c r="B197" s="60">
        <f>COUNTIF($P$7:P197,$AA$6)</f>
        <v>0</v>
      </c>
      <c r="C197" s="60">
        <f>COUNTIF($P$7:P197,$AA$7)</f>
        <v>0</v>
      </c>
      <c r="D197" s="60">
        <f>COUNTIF($P$7:P197,$AA$8)+COUNTIF($P$7:P197,$AA$9)</f>
        <v>0</v>
      </c>
      <c r="E197" s="60">
        <f>COUNTIF($P$7:P197,$AA$8)</f>
        <v>0</v>
      </c>
      <c r="F197" s="60">
        <f>COUNTIF($P$7:P197,$AA$9)</f>
        <v>0</v>
      </c>
      <c r="G197" s="60">
        <f>COUNTIF($P$7:P197,$AA$10)</f>
        <v>0</v>
      </c>
      <c r="H197" s="60">
        <f>COUNTIF($P$7:P197,$AA$11)</f>
        <v>0</v>
      </c>
      <c r="I197" s="60">
        <f>COUNTIF($P$7:P197,$AA$12)</f>
        <v>0</v>
      </c>
      <c r="J197" s="60">
        <f>COUNTIF($P$7:P197,$AA$13)</f>
        <v>0</v>
      </c>
      <c r="K197" s="60">
        <f>COUNTIF($P$7:P197,$AA$14)</f>
        <v>0</v>
      </c>
      <c r="L197" s="60">
        <f t="shared" si="10"/>
        <v>0</v>
      </c>
      <c r="M197" s="54"/>
      <c r="N197" s="54"/>
      <c r="O197" s="54"/>
      <c r="P197" s="58">
        <f t="shared" si="11"/>
      </c>
      <c r="Q197" s="54"/>
      <c r="R197" s="71"/>
      <c r="S197" s="101"/>
      <c r="T197" s="101"/>
      <c r="U197" s="102">
        <f t="shared" si="12"/>
      </c>
    </row>
    <row r="198" spans="1:21" ht="21" customHeight="1">
      <c r="A198" s="60">
        <f>COUNTIF(P$7:$P198,$AA$5)</f>
        <v>0</v>
      </c>
      <c r="B198" s="60">
        <f>COUNTIF($P$7:P198,$AA$6)</f>
        <v>0</v>
      </c>
      <c r="C198" s="60">
        <f>COUNTIF($P$7:P198,$AA$7)</f>
        <v>0</v>
      </c>
      <c r="D198" s="60">
        <f>COUNTIF($P$7:P198,$AA$8)+COUNTIF($P$7:P198,$AA$9)</f>
        <v>0</v>
      </c>
      <c r="E198" s="60">
        <f>COUNTIF($P$7:P198,$AA$8)</f>
        <v>0</v>
      </c>
      <c r="F198" s="60">
        <f>COUNTIF($P$7:P198,$AA$9)</f>
        <v>0</v>
      </c>
      <c r="G198" s="60">
        <f>COUNTIF($P$7:P198,$AA$10)</f>
        <v>0</v>
      </c>
      <c r="H198" s="60">
        <f>COUNTIF($P$7:P198,$AA$11)</f>
        <v>0</v>
      </c>
      <c r="I198" s="60">
        <f>COUNTIF($P$7:P198,$AA$12)</f>
        <v>0</v>
      </c>
      <c r="J198" s="60">
        <f>COUNTIF($P$7:P198,$AA$13)</f>
        <v>0</v>
      </c>
      <c r="K198" s="60">
        <f>COUNTIF($P$7:P198,$AA$14)</f>
        <v>0</v>
      </c>
      <c r="L198" s="60">
        <f t="shared" si="10"/>
        <v>0</v>
      </c>
      <c r="M198" s="54"/>
      <c r="N198" s="54"/>
      <c r="O198" s="54"/>
      <c r="P198" s="58">
        <f t="shared" si="11"/>
      </c>
      <c r="Q198" s="54"/>
      <c r="R198" s="71"/>
      <c r="S198" s="101"/>
      <c r="T198" s="101"/>
      <c r="U198" s="102">
        <f t="shared" si="12"/>
      </c>
    </row>
    <row r="199" spans="1:21" ht="21" customHeight="1">
      <c r="A199" s="60">
        <f>COUNTIF(P$7:$P199,$AA$5)</f>
        <v>0</v>
      </c>
      <c r="B199" s="60">
        <f>COUNTIF($P$7:P199,$AA$6)</f>
        <v>0</v>
      </c>
      <c r="C199" s="60">
        <f>COUNTIF($P$7:P199,$AA$7)</f>
        <v>0</v>
      </c>
      <c r="D199" s="60">
        <f>COUNTIF($P$7:P199,$AA$8)+COUNTIF($P$7:P199,$AA$9)</f>
        <v>0</v>
      </c>
      <c r="E199" s="60">
        <f>COUNTIF($P$7:P199,$AA$8)</f>
        <v>0</v>
      </c>
      <c r="F199" s="60">
        <f>COUNTIF($P$7:P199,$AA$9)</f>
        <v>0</v>
      </c>
      <c r="G199" s="60">
        <f>COUNTIF($P$7:P199,$AA$10)</f>
        <v>0</v>
      </c>
      <c r="H199" s="60">
        <f>COUNTIF($P$7:P199,$AA$11)</f>
        <v>0</v>
      </c>
      <c r="I199" s="60">
        <f>COUNTIF($P$7:P199,$AA$12)</f>
        <v>0</v>
      </c>
      <c r="J199" s="60">
        <f>COUNTIF($P$7:P199,$AA$13)</f>
        <v>0</v>
      </c>
      <c r="K199" s="60">
        <f>COUNTIF($P$7:P199,$AA$14)</f>
        <v>0</v>
      </c>
      <c r="L199" s="60">
        <f t="shared" si="10"/>
        <v>0</v>
      </c>
      <c r="M199" s="54"/>
      <c r="N199" s="54"/>
      <c r="O199" s="54"/>
      <c r="P199" s="58">
        <f t="shared" si="11"/>
      </c>
      <c r="Q199" s="54"/>
      <c r="R199" s="71"/>
      <c r="S199" s="101"/>
      <c r="T199" s="101"/>
      <c r="U199" s="102">
        <f t="shared" si="12"/>
      </c>
    </row>
    <row r="200" spans="1:21" ht="21" customHeight="1">
      <c r="A200" s="60">
        <f>COUNTIF(P$7:$P200,$AA$5)</f>
        <v>0</v>
      </c>
      <c r="B200" s="60">
        <f>COUNTIF($P$7:P200,$AA$6)</f>
        <v>0</v>
      </c>
      <c r="C200" s="60">
        <f>COUNTIF($P$7:P200,$AA$7)</f>
        <v>0</v>
      </c>
      <c r="D200" s="60">
        <f>COUNTIF($P$7:P200,$AA$8)+COUNTIF($P$7:P200,$AA$9)</f>
        <v>0</v>
      </c>
      <c r="E200" s="60">
        <f>COUNTIF($P$7:P200,$AA$8)</f>
        <v>0</v>
      </c>
      <c r="F200" s="60">
        <f>COUNTIF($P$7:P200,$AA$9)</f>
        <v>0</v>
      </c>
      <c r="G200" s="60">
        <f>COUNTIF($P$7:P200,$AA$10)</f>
        <v>0</v>
      </c>
      <c r="H200" s="60">
        <f>COUNTIF($P$7:P200,$AA$11)</f>
        <v>0</v>
      </c>
      <c r="I200" s="60">
        <f>COUNTIF($P$7:P200,$AA$12)</f>
        <v>0</v>
      </c>
      <c r="J200" s="60">
        <f>COUNTIF($P$7:P200,$AA$13)</f>
        <v>0</v>
      </c>
      <c r="K200" s="60">
        <f>COUNTIF($P$7:P200,$AA$14)</f>
        <v>0</v>
      </c>
      <c r="L200" s="60">
        <f aca="true" t="shared" si="13" ref="L200:L263">Q200</f>
        <v>0</v>
      </c>
      <c r="M200" s="54"/>
      <c r="N200" s="54"/>
      <c r="O200" s="54"/>
      <c r="P200" s="58">
        <f t="shared" si="11"/>
      </c>
      <c r="Q200" s="54"/>
      <c r="R200" s="71"/>
      <c r="S200" s="101"/>
      <c r="T200" s="101"/>
      <c r="U200" s="102">
        <f t="shared" si="12"/>
      </c>
    </row>
    <row r="201" spans="1:21" ht="21" customHeight="1" thickBot="1">
      <c r="A201" s="60">
        <f>COUNTIF(P$7:$P201,$AA$5)</f>
        <v>0</v>
      </c>
      <c r="B201" s="60">
        <f>COUNTIF($P$7:P201,$AA$6)</f>
        <v>0</v>
      </c>
      <c r="C201" s="60">
        <f>COUNTIF($P$7:P201,$AA$7)</f>
        <v>0</v>
      </c>
      <c r="D201" s="60">
        <f>COUNTIF($P$7:P201,$AA$8)+COUNTIF($P$7:P201,$AA$9)</f>
        <v>0</v>
      </c>
      <c r="E201" s="60">
        <f>COUNTIF($P$7:P201,$AA$8)</f>
        <v>0</v>
      </c>
      <c r="F201" s="60">
        <f>COUNTIF($P$7:P201,$AA$9)</f>
        <v>0</v>
      </c>
      <c r="G201" s="60">
        <f>COUNTIF($P$7:P201,$AA$10)</f>
        <v>0</v>
      </c>
      <c r="H201" s="60">
        <f>COUNTIF($P$7:P201,$AA$11)</f>
        <v>0</v>
      </c>
      <c r="I201" s="60">
        <f>COUNTIF($P$7:P201,$AA$12)</f>
        <v>0</v>
      </c>
      <c r="J201" s="60">
        <f>COUNTIF($P$7:P201,$AA$13)</f>
        <v>0</v>
      </c>
      <c r="K201" s="60">
        <f>COUNTIF($P$7:P201,$AA$14)</f>
        <v>0</v>
      </c>
      <c r="L201" s="60">
        <f t="shared" si="13"/>
        <v>0</v>
      </c>
      <c r="M201" s="56"/>
      <c r="N201" s="56"/>
      <c r="O201" s="56"/>
      <c r="P201" s="58">
        <f t="shared" si="11"/>
      </c>
      <c r="Q201" s="56"/>
      <c r="R201" s="72"/>
      <c r="S201" s="103"/>
      <c r="T201" s="103"/>
      <c r="U201" s="104">
        <f t="shared" si="12"/>
      </c>
    </row>
    <row r="202" spans="1:21" ht="21" customHeight="1" thickTop="1">
      <c r="A202" s="60">
        <f>COUNTIF(P$7:$P202,$AA$5)</f>
        <v>0</v>
      </c>
      <c r="B202" s="60">
        <f>COUNTIF($P$7:P202,$AA$6)</f>
        <v>0</v>
      </c>
      <c r="C202" s="60">
        <f>COUNTIF($P$7:P202,$AA$7)</f>
        <v>0</v>
      </c>
      <c r="D202" s="60">
        <f>COUNTIF($P$7:P202,$AA$8)+COUNTIF($P$7:P202,$AA$9)</f>
        <v>0</v>
      </c>
      <c r="E202" s="60">
        <f>COUNTIF($P$7:P202,$AA$8)</f>
        <v>0</v>
      </c>
      <c r="F202" s="60">
        <f>COUNTIF($P$7:P202,$AA$9)</f>
        <v>0</v>
      </c>
      <c r="G202" s="60">
        <f>COUNTIF($P$7:P202,$AA$10)</f>
        <v>0</v>
      </c>
      <c r="H202" s="60">
        <f>COUNTIF($P$7:P202,$AA$11)</f>
        <v>0</v>
      </c>
      <c r="I202" s="60">
        <f>COUNTIF($P$7:P202,$AA$12)</f>
        <v>0</v>
      </c>
      <c r="J202" s="60">
        <f>COUNTIF($P$7:P202,$AA$13)</f>
        <v>0</v>
      </c>
      <c r="K202" s="60">
        <f>COUNTIF($P$7:P202,$AA$14)</f>
        <v>0</v>
      </c>
      <c r="L202" s="60">
        <f t="shared" si="13"/>
        <v>0</v>
      </c>
      <c r="M202" s="157" t="s">
        <v>5</v>
      </c>
      <c r="N202" s="157"/>
      <c r="O202" s="157"/>
      <c r="P202" s="157"/>
      <c r="Q202" s="157"/>
      <c r="R202" s="158"/>
      <c r="S202" s="105">
        <f>SUM(S167:S201)</f>
        <v>0</v>
      </c>
      <c r="T202" s="105">
        <f>SUM(T167:T201)</f>
        <v>0</v>
      </c>
      <c r="U202" s="105">
        <f>S202-T202</f>
        <v>0</v>
      </c>
    </row>
    <row r="203" spans="1:21" ht="21" customHeight="1">
      <c r="A203" s="60">
        <f>COUNTIF(P$7:$P203,$AA$5)</f>
        <v>0</v>
      </c>
      <c r="B203" s="60">
        <f>COUNTIF($P$7:P203,$AA$6)</f>
        <v>0</v>
      </c>
      <c r="C203" s="60">
        <f>COUNTIF($P$7:P203,$AA$7)</f>
        <v>0</v>
      </c>
      <c r="D203" s="60">
        <f>COUNTIF($P$7:P203,$AA$8)+COUNTIF($P$7:P203,$AA$9)</f>
        <v>0</v>
      </c>
      <c r="E203" s="60">
        <f>COUNTIF($P$7:P203,$AA$8)</f>
        <v>0</v>
      </c>
      <c r="F203" s="60">
        <f>COUNTIF($P$7:P203,$AA$9)</f>
        <v>0</v>
      </c>
      <c r="G203" s="60">
        <f>COUNTIF($P$7:P203,$AA$10)</f>
        <v>0</v>
      </c>
      <c r="H203" s="60">
        <f>COUNTIF($P$7:P203,$AA$11)</f>
        <v>0</v>
      </c>
      <c r="I203" s="60">
        <f>COUNTIF($P$7:P203,$AA$12)</f>
        <v>0</v>
      </c>
      <c r="J203" s="60">
        <f>COUNTIF($P$7:P203,$AA$13)</f>
        <v>0</v>
      </c>
      <c r="K203" s="60">
        <f>COUNTIF($P$7:P203,$AA$14)</f>
        <v>0</v>
      </c>
      <c r="L203" s="60">
        <f t="shared" si="13"/>
        <v>0</v>
      </c>
      <c r="M203" s="60"/>
      <c r="N203" s="60"/>
      <c r="O203" s="60"/>
      <c r="P203" s="60"/>
      <c r="Q203" s="60"/>
      <c r="R203" s="159"/>
      <c r="S203" s="187" t="s">
        <v>6</v>
      </c>
      <c r="T203" s="187"/>
      <c r="U203" s="187"/>
    </row>
    <row r="204" spans="1:21" ht="21" customHeight="1">
      <c r="A204" s="60">
        <f>COUNTIF(P$7:$P204,$AA$5)</f>
        <v>0</v>
      </c>
      <c r="B204" s="60">
        <f>COUNTIF($P$7:P204,$AA$6)</f>
        <v>0</v>
      </c>
      <c r="C204" s="60">
        <f>COUNTIF($P$7:P204,$AA$7)</f>
        <v>0</v>
      </c>
      <c r="D204" s="60">
        <f>COUNTIF($P$7:P204,$AA$8)+COUNTIF($P$7:P204,$AA$9)</f>
        <v>0</v>
      </c>
      <c r="E204" s="60">
        <f>COUNTIF($P$7:P204,$AA$8)</f>
        <v>0</v>
      </c>
      <c r="F204" s="60">
        <f>COUNTIF($P$7:P204,$AA$9)</f>
        <v>0</v>
      </c>
      <c r="G204" s="60">
        <f>COUNTIF($P$7:P204,$AA$10)</f>
        <v>0</v>
      </c>
      <c r="H204" s="60">
        <f>COUNTIF($P$7:P204,$AA$11)</f>
        <v>0</v>
      </c>
      <c r="I204" s="60">
        <f>COUNTIF($P$7:P204,$AA$12)</f>
        <v>0</v>
      </c>
      <c r="J204" s="60">
        <f>COUNTIF($P$7:P204,$AA$13)</f>
        <v>0</v>
      </c>
      <c r="K204" s="60">
        <f>COUNTIF($P$7:P204,$AA$14)</f>
        <v>0</v>
      </c>
      <c r="L204" s="60">
        <f t="shared" si="13"/>
        <v>0</v>
      </c>
      <c r="M204" s="162" t="s">
        <v>135</v>
      </c>
      <c r="N204" s="60"/>
      <c r="O204" s="59">
        <f>IF($R$1="","",$R$1)</f>
        <v>6</v>
      </c>
      <c r="P204" s="162" t="s">
        <v>55</v>
      </c>
      <c r="Q204" s="146"/>
      <c r="R204" s="147" t="s">
        <v>6</v>
      </c>
      <c r="S204" s="114">
        <f>IF($R$2="","",$R$2)</f>
      </c>
      <c r="T204" s="147" t="s">
        <v>37</v>
      </c>
      <c r="U204" s="147" t="s">
        <v>56</v>
      </c>
    </row>
    <row r="205" spans="1:21" ht="21" customHeight="1">
      <c r="A205" s="60">
        <f>COUNTIF(P$7:$P205,$AA$5)</f>
        <v>0</v>
      </c>
      <c r="B205" s="60">
        <f>COUNTIF($P$7:P205,$AA$6)</f>
        <v>0</v>
      </c>
      <c r="C205" s="60">
        <f>COUNTIF($P$7:P205,$AA$7)</f>
        <v>0</v>
      </c>
      <c r="D205" s="60">
        <f>COUNTIF($P$7:P205,$AA$8)+COUNTIF($P$7:P205,$AA$9)</f>
        <v>0</v>
      </c>
      <c r="E205" s="60">
        <f>COUNTIF($P$7:P205,$AA$8)</f>
        <v>0</v>
      </c>
      <c r="F205" s="60">
        <f>COUNTIF($P$7:P205,$AA$9)</f>
        <v>0</v>
      </c>
      <c r="G205" s="60">
        <f>COUNTIF($P$7:P205,$AA$10)</f>
        <v>0</v>
      </c>
      <c r="H205" s="60">
        <f>COUNTIF($P$7:P205,$AA$11)</f>
        <v>0</v>
      </c>
      <c r="I205" s="60">
        <f>COUNTIF($P$7:P205,$AA$12)</f>
        <v>0</v>
      </c>
      <c r="J205" s="60">
        <f>COUNTIF($P$7:P205,$AA$13)</f>
        <v>0</v>
      </c>
      <c r="K205" s="60">
        <f>COUNTIF($P$7:P205,$AA$14)</f>
        <v>0</v>
      </c>
      <c r="L205" s="60">
        <f t="shared" si="13"/>
        <v>0</v>
      </c>
      <c r="M205" s="60"/>
      <c r="N205" s="148"/>
      <c r="O205" s="148"/>
      <c r="P205" s="148"/>
      <c r="Q205" s="149"/>
      <c r="R205" s="150"/>
      <c r="S205" s="151"/>
      <c r="T205" s="151" t="s">
        <v>57</v>
      </c>
      <c r="U205" s="152">
        <v>6</v>
      </c>
    </row>
    <row r="206" spans="1:21" ht="21" customHeight="1">
      <c r="A206" s="60">
        <f>COUNTIF(P$7:$P206,$AA$5)</f>
        <v>0</v>
      </c>
      <c r="B206" s="60">
        <f>COUNTIF($P$7:P206,$AA$6)</f>
        <v>0</v>
      </c>
      <c r="C206" s="60">
        <f>COUNTIF($P$7:P206,$AA$7)</f>
        <v>0</v>
      </c>
      <c r="D206" s="60">
        <f>COUNTIF($P$7:P206,$AA$8)+COUNTIF($P$7:P206,$AA$9)</f>
        <v>0</v>
      </c>
      <c r="E206" s="60">
        <f>COUNTIF($P$7:P206,$AA$8)</f>
        <v>0</v>
      </c>
      <c r="F206" s="60">
        <f>COUNTIF($P$7:P206,$AA$9)</f>
        <v>0</v>
      </c>
      <c r="G206" s="60">
        <f>COUNTIF($P$7:P206,$AA$10)</f>
        <v>0</v>
      </c>
      <c r="H206" s="60">
        <f>COUNTIF($P$7:P206,$AA$11)</f>
        <v>0</v>
      </c>
      <c r="I206" s="60">
        <f>COUNTIF($P$7:P206,$AA$12)</f>
        <v>0</v>
      </c>
      <c r="J206" s="60">
        <f>COUNTIF($P$7:P206,$AA$13)</f>
        <v>0</v>
      </c>
      <c r="K206" s="60">
        <f>COUNTIF($P$7:P206,$AA$14)</f>
        <v>0</v>
      </c>
      <c r="L206" s="60" t="str">
        <f t="shared" si="13"/>
        <v>整理　　　　番号</v>
      </c>
      <c r="M206" s="153" t="s">
        <v>0</v>
      </c>
      <c r="N206" s="153" t="s">
        <v>1</v>
      </c>
      <c r="O206" s="154" t="s">
        <v>73</v>
      </c>
      <c r="P206" s="154" t="s">
        <v>59</v>
      </c>
      <c r="Q206" s="154" t="s">
        <v>53</v>
      </c>
      <c r="R206" s="155" t="s">
        <v>54</v>
      </c>
      <c r="S206" s="156" t="s">
        <v>2</v>
      </c>
      <c r="T206" s="156" t="s">
        <v>3</v>
      </c>
      <c r="U206" s="156" t="s">
        <v>4</v>
      </c>
    </row>
    <row r="207" spans="1:21" ht="21" customHeight="1">
      <c r="A207" s="60">
        <f>COUNTIF(P$7:$P207,$AA$5)</f>
        <v>0</v>
      </c>
      <c r="B207" s="60">
        <f>COUNTIF($P$7:P207,$AA$6)</f>
        <v>0</v>
      </c>
      <c r="C207" s="60">
        <f>COUNTIF($P$7:P207,$AA$7)</f>
        <v>0</v>
      </c>
      <c r="D207" s="60">
        <f>COUNTIF($P$7:P207,$AA$8)+COUNTIF($P$7:P207,$AA$9)</f>
        <v>0</v>
      </c>
      <c r="E207" s="60">
        <f>COUNTIF($P$7:P207,$AA$8)</f>
        <v>0</v>
      </c>
      <c r="F207" s="60">
        <f>COUNTIF($P$7:P207,$AA$9)</f>
        <v>0</v>
      </c>
      <c r="G207" s="60">
        <f>COUNTIF($P$7:P207,$AA$10)</f>
        <v>0</v>
      </c>
      <c r="H207" s="60">
        <f>COUNTIF($P$7:P207,$AA$11)</f>
        <v>0</v>
      </c>
      <c r="I207" s="60">
        <f>COUNTIF($P$7:P207,$AA$12)</f>
        <v>0</v>
      </c>
      <c r="J207" s="60">
        <f>COUNTIF($P$7:P207,$AA$13)</f>
        <v>0</v>
      </c>
      <c r="K207" s="60">
        <f>COUNTIF($P$7:P207,$AA$14)</f>
        <v>0</v>
      </c>
      <c r="L207" s="60">
        <f t="shared" si="13"/>
        <v>0</v>
      </c>
      <c r="M207" s="160"/>
      <c r="N207" s="160"/>
      <c r="O207" s="160"/>
      <c r="P207" s="57">
        <f>IF(O207="","",VLOOKUP(O207,$Y$5:$AA$16,3,FALSE))</f>
      </c>
      <c r="Q207" s="160"/>
      <c r="R207" s="161" t="s">
        <v>84</v>
      </c>
      <c r="S207" s="102">
        <f>S202</f>
        <v>0</v>
      </c>
      <c r="T207" s="102">
        <f>T202</f>
        <v>0</v>
      </c>
      <c r="U207" s="102">
        <f>U202</f>
        <v>0</v>
      </c>
    </row>
    <row r="208" spans="1:21" ht="21" customHeight="1">
      <c r="A208" s="60">
        <f>COUNTIF(P$7:$P208,$AA$5)</f>
        <v>0</v>
      </c>
      <c r="B208" s="60">
        <f>COUNTIF($P$7:P208,$AA$6)</f>
        <v>0</v>
      </c>
      <c r="C208" s="60">
        <f>COUNTIF($P$7:P208,$AA$7)</f>
        <v>0</v>
      </c>
      <c r="D208" s="60">
        <f>COUNTIF($P$7:P208,$AA$8)+COUNTIF($P$7:P208,$AA$9)</f>
        <v>0</v>
      </c>
      <c r="E208" s="60">
        <f>COUNTIF($P$7:P208,$AA$8)</f>
        <v>0</v>
      </c>
      <c r="F208" s="60">
        <f>COUNTIF($P$7:P208,$AA$9)</f>
        <v>0</v>
      </c>
      <c r="G208" s="60">
        <f>COUNTIF($P$7:P208,$AA$10)</f>
        <v>0</v>
      </c>
      <c r="H208" s="60">
        <f>COUNTIF($P$7:P208,$AA$11)</f>
        <v>0</v>
      </c>
      <c r="I208" s="60">
        <f>COUNTIF($P$7:P208,$AA$12)</f>
        <v>0</v>
      </c>
      <c r="J208" s="60">
        <f>COUNTIF($P$7:P208,$AA$13)</f>
        <v>0</v>
      </c>
      <c r="K208" s="60">
        <f>COUNTIF($P$7:P208,$AA$14)</f>
        <v>0</v>
      </c>
      <c r="L208" s="60">
        <f t="shared" si="13"/>
        <v>0</v>
      </c>
      <c r="M208" s="54"/>
      <c r="N208" s="54"/>
      <c r="O208" s="54"/>
      <c r="P208" s="58">
        <f aca="true" t="shared" si="14" ref="P208:P241">IF(O208="","",VLOOKUP(O208,$Y$5:$AA$16,3,FALSE))</f>
      </c>
      <c r="Q208" s="54"/>
      <c r="R208" s="71"/>
      <c r="S208" s="101"/>
      <c r="T208" s="101"/>
      <c r="U208" s="102">
        <f aca="true" t="shared" si="15" ref="U208:U241">IF(AND(S208="",T208=""),"",U207+S208-T208)</f>
      </c>
    </row>
    <row r="209" spans="1:21" ht="21" customHeight="1">
      <c r="A209" s="60">
        <f>COUNTIF(P$7:$P209,$AA$5)</f>
        <v>0</v>
      </c>
      <c r="B209" s="60">
        <f>COUNTIF($P$7:P209,$AA$6)</f>
        <v>0</v>
      </c>
      <c r="C209" s="60">
        <f>COUNTIF($P$7:P209,$AA$7)</f>
        <v>0</v>
      </c>
      <c r="D209" s="60">
        <f>COUNTIF($P$7:P209,$AA$8)+COUNTIF($P$7:P209,$AA$9)</f>
        <v>0</v>
      </c>
      <c r="E209" s="60">
        <f>COUNTIF($P$7:P209,$AA$8)</f>
        <v>0</v>
      </c>
      <c r="F209" s="60">
        <f>COUNTIF($P$7:P209,$AA$9)</f>
        <v>0</v>
      </c>
      <c r="G209" s="60">
        <f>COUNTIF($P$7:P209,$AA$10)</f>
        <v>0</v>
      </c>
      <c r="H209" s="60">
        <f>COUNTIF($P$7:P209,$AA$11)</f>
        <v>0</v>
      </c>
      <c r="I209" s="60">
        <f>COUNTIF($P$7:P209,$AA$12)</f>
        <v>0</v>
      </c>
      <c r="J209" s="60">
        <f>COUNTIF($P$7:P209,$AA$13)</f>
        <v>0</v>
      </c>
      <c r="K209" s="60">
        <f>COUNTIF($P$7:P209,$AA$14)</f>
        <v>0</v>
      </c>
      <c r="L209" s="60">
        <f t="shared" si="13"/>
        <v>0</v>
      </c>
      <c r="M209" s="54"/>
      <c r="N209" s="54"/>
      <c r="O209" s="54"/>
      <c r="P209" s="58">
        <f t="shared" si="14"/>
      </c>
      <c r="Q209" s="54"/>
      <c r="R209" s="71"/>
      <c r="S209" s="101"/>
      <c r="T209" s="101"/>
      <c r="U209" s="102">
        <f t="shared" si="15"/>
      </c>
    </row>
    <row r="210" spans="1:21" ht="21" customHeight="1">
      <c r="A210" s="60">
        <f>COUNTIF(P$7:$P210,$AA$5)</f>
        <v>0</v>
      </c>
      <c r="B210" s="60">
        <f>COUNTIF($P$7:P210,$AA$6)</f>
        <v>0</v>
      </c>
      <c r="C210" s="60">
        <f>COUNTIF($P$7:P210,$AA$7)</f>
        <v>0</v>
      </c>
      <c r="D210" s="60">
        <f>COUNTIF($P$7:P210,$AA$8)+COUNTIF($P$7:P210,$AA$9)</f>
        <v>0</v>
      </c>
      <c r="E210" s="60">
        <f>COUNTIF($P$7:P210,$AA$8)</f>
        <v>0</v>
      </c>
      <c r="F210" s="60">
        <f>COUNTIF($P$7:P210,$AA$9)</f>
        <v>0</v>
      </c>
      <c r="G210" s="60">
        <f>COUNTIF($P$7:P210,$AA$10)</f>
        <v>0</v>
      </c>
      <c r="H210" s="60">
        <f>COUNTIF($P$7:P210,$AA$11)</f>
        <v>0</v>
      </c>
      <c r="I210" s="60">
        <f>COUNTIF($P$7:P210,$AA$12)</f>
        <v>0</v>
      </c>
      <c r="J210" s="60">
        <f>COUNTIF($P$7:P210,$AA$13)</f>
        <v>0</v>
      </c>
      <c r="K210" s="60">
        <f>COUNTIF($P$7:P210,$AA$14)</f>
        <v>0</v>
      </c>
      <c r="L210" s="60">
        <f t="shared" si="13"/>
        <v>0</v>
      </c>
      <c r="M210" s="54"/>
      <c r="N210" s="54"/>
      <c r="O210" s="54"/>
      <c r="P210" s="58">
        <f t="shared" si="14"/>
      </c>
      <c r="Q210" s="54"/>
      <c r="R210" s="71"/>
      <c r="S210" s="101"/>
      <c r="T210" s="101"/>
      <c r="U210" s="102">
        <f t="shared" si="15"/>
      </c>
    </row>
    <row r="211" spans="1:21" ht="21" customHeight="1">
      <c r="A211" s="60">
        <f>COUNTIF(P$7:$P211,$AA$5)</f>
        <v>0</v>
      </c>
      <c r="B211" s="60">
        <f>COUNTIF($P$7:P211,$AA$6)</f>
        <v>0</v>
      </c>
      <c r="C211" s="60">
        <f>COUNTIF($P$7:P211,$AA$7)</f>
        <v>0</v>
      </c>
      <c r="D211" s="60">
        <f>COUNTIF($P$7:P211,$AA$8)+COUNTIF($P$7:P211,$AA$9)</f>
        <v>0</v>
      </c>
      <c r="E211" s="60">
        <f>COUNTIF($P$7:P211,$AA$8)</f>
        <v>0</v>
      </c>
      <c r="F211" s="60">
        <f>COUNTIF($P$7:P211,$AA$9)</f>
        <v>0</v>
      </c>
      <c r="G211" s="60">
        <f>COUNTIF($P$7:P211,$AA$10)</f>
        <v>0</v>
      </c>
      <c r="H211" s="60">
        <f>COUNTIF($P$7:P211,$AA$11)</f>
        <v>0</v>
      </c>
      <c r="I211" s="60">
        <f>COUNTIF($P$7:P211,$AA$12)</f>
        <v>0</v>
      </c>
      <c r="J211" s="60">
        <f>COUNTIF($P$7:P211,$AA$13)</f>
        <v>0</v>
      </c>
      <c r="K211" s="60">
        <f>COUNTIF($P$7:P211,$AA$14)</f>
        <v>0</v>
      </c>
      <c r="L211" s="60">
        <f t="shared" si="13"/>
        <v>0</v>
      </c>
      <c r="M211" s="54"/>
      <c r="N211" s="54"/>
      <c r="O211" s="54"/>
      <c r="P211" s="58">
        <f t="shared" si="14"/>
      </c>
      <c r="Q211" s="54"/>
      <c r="R211" s="71"/>
      <c r="S211" s="101"/>
      <c r="T211" s="101"/>
      <c r="U211" s="102">
        <f t="shared" si="15"/>
      </c>
    </row>
    <row r="212" spans="1:21" ht="21" customHeight="1">
      <c r="A212" s="60">
        <f>COUNTIF(P$7:$P212,$AA$5)</f>
        <v>0</v>
      </c>
      <c r="B212" s="60">
        <f>COUNTIF($P$7:P212,$AA$6)</f>
        <v>0</v>
      </c>
      <c r="C212" s="60">
        <f>COUNTIF($P$7:P212,$AA$7)</f>
        <v>0</v>
      </c>
      <c r="D212" s="60">
        <f>COUNTIF($P$7:P212,$AA$8)+COUNTIF($P$7:P212,$AA$9)</f>
        <v>0</v>
      </c>
      <c r="E212" s="60">
        <f>COUNTIF($P$7:P212,$AA$8)</f>
        <v>0</v>
      </c>
      <c r="F212" s="60">
        <f>COUNTIF($P$7:P212,$AA$9)</f>
        <v>0</v>
      </c>
      <c r="G212" s="60">
        <f>COUNTIF($P$7:P212,$AA$10)</f>
        <v>0</v>
      </c>
      <c r="H212" s="60">
        <f>COUNTIF($P$7:P212,$AA$11)</f>
        <v>0</v>
      </c>
      <c r="I212" s="60">
        <f>COUNTIF($P$7:P212,$AA$12)</f>
        <v>0</v>
      </c>
      <c r="J212" s="60">
        <f>COUNTIF($P$7:P212,$AA$13)</f>
        <v>0</v>
      </c>
      <c r="K212" s="60">
        <f>COUNTIF($P$7:P212,$AA$14)</f>
        <v>0</v>
      </c>
      <c r="L212" s="60">
        <f t="shared" si="13"/>
        <v>0</v>
      </c>
      <c r="M212" s="54"/>
      <c r="N212" s="54"/>
      <c r="O212" s="54"/>
      <c r="P212" s="58">
        <f t="shared" si="14"/>
      </c>
      <c r="Q212" s="54"/>
      <c r="R212" s="71"/>
      <c r="S212" s="101"/>
      <c r="T212" s="101"/>
      <c r="U212" s="102">
        <f t="shared" si="15"/>
      </c>
    </row>
    <row r="213" spans="1:21" ht="21" customHeight="1">
      <c r="A213" s="60">
        <f>COUNTIF(P$7:$P213,$AA$5)</f>
        <v>0</v>
      </c>
      <c r="B213" s="60">
        <f>COUNTIF($P$7:P213,$AA$6)</f>
        <v>0</v>
      </c>
      <c r="C213" s="60">
        <f>COUNTIF($P$7:P213,$AA$7)</f>
        <v>0</v>
      </c>
      <c r="D213" s="60">
        <f>COUNTIF($P$7:P213,$AA$8)+COUNTIF($P$7:P213,$AA$9)</f>
        <v>0</v>
      </c>
      <c r="E213" s="60">
        <f>COUNTIF($P$7:P213,$AA$8)</f>
        <v>0</v>
      </c>
      <c r="F213" s="60">
        <f>COUNTIF($P$7:P213,$AA$9)</f>
        <v>0</v>
      </c>
      <c r="G213" s="60">
        <f>COUNTIF($P$7:P213,$AA$10)</f>
        <v>0</v>
      </c>
      <c r="H213" s="60">
        <f>COUNTIF($P$7:P213,$AA$11)</f>
        <v>0</v>
      </c>
      <c r="I213" s="60">
        <f>COUNTIF($P$7:P213,$AA$12)</f>
        <v>0</v>
      </c>
      <c r="J213" s="60">
        <f>COUNTIF($P$7:P213,$AA$13)</f>
        <v>0</v>
      </c>
      <c r="K213" s="60">
        <f>COUNTIF($P$7:P213,$AA$14)</f>
        <v>0</v>
      </c>
      <c r="L213" s="60">
        <f t="shared" si="13"/>
        <v>0</v>
      </c>
      <c r="M213" s="54"/>
      <c r="N213" s="54"/>
      <c r="O213" s="54"/>
      <c r="P213" s="58">
        <f t="shared" si="14"/>
      </c>
      <c r="Q213" s="54"/>
      <c r="R213" s="71"/>
      <c r="S213" s="101"/>
      <c r="T213" s="101"/>
      <c r="U213" s="102">
        <f t="shared" si="15"/>
      </c>
    </row>
    <row r="214" spans="1:21" ht="21" customHeight="1">
      <c r="A214" s="60">
        <f>COUNTIF(P$7:$P214,$AA$5)</f>
        <v>0</v>
      </c>
      <c r="B214" s="60">
        <f>COUNTIF($P$7:P214,$AA$6)</f>
        <v>0</v>
      </c>
      <c r="C214" s="60">
        <f>COUNTIF($P$7:P214,$AA$7)</f>
        <v>0</v>
      </c>
      <c r="D214" s="60">
        <f>COUNTIF($P$7:P214,$AA$8)+COUNTIF($P$7:P214,$AA$9)</f>
        <v>0</v>
      </c>
      <c r="E214" s="60">
        <f>COUNTIF($P$7:P214,$AA$8)</f>
        <v>0</v>
      </c>
      <c r="F214" s="60">
        <f>COUNTIF($P$7:P214,$AA$9)</f>
        <v>0</v>
      </c>
      <c r="G214" s="60">
        <f>COUNTIF($P$7:P214,$AA$10)</f>
        <v>0</v>
      </c>
      <c r="H214" s="60">
        <f>COUNTIF($P$7:P214,$AA$11)</f>
        <v>0</v>
      </c>
      <c r="I214" s="60">
        <f>COUNTIF($P$7:P214,$AA$12)</f>
        <v>0</v>
      </c>
      <c r="J214" s="60">
        <f>COUNTIF($P$7:P214,$AA$13)</f>
        <v>0</v>
      </c>
      <c r="K214" s="60">
        <f>COUNTIF($P$7:P214,$AA$14)</f>
        <v>0</v>
      </c>
      <c r="L214" s="60">
        <f t="shared" si="13"/>
        <v>0</v>
      </c>
      <c r="M214" s="54"/>
      <c r="N214" s="54"/>
      <c r="O214" s="54"/>
      <c r="P214" s="58">
        <f t="shared" si="14"/>
      </c>
      <c r="Q214" s="54"/>
      <c r="R214" s="71"/>
      <c r="S214" s="101"/>
      <c r="T214" s="101"/>
      <c r="U214" s="102">
        <f t="shared" si="15"/>
      </c>
    </row>
    <row r="215" spans="1:21" ht="21" customHeight="1">
      <c r="A215" s="60">
        <f>COUNTIF(P$7:$P215,$AA$5)</f>
        <v>0</v>
      </c>
      <c r="B215" s="60">
        <f>COUNTIF($P$7:P215,$AA$6)</f>
        <v>0</v>
      </c>
      <c r="C215" s="60">
        <f>COUNTIF($P$7:P215,$AA$7)</f>
        <v>0</v>
      </c>
      <c r="D215" s="60">
        <f>COUNTIF($P$7:P215,$AA$8)+COUNTIF($P$7:P215,$AA$9)</f>
        <v>0</v>
      </c>
      <c r="E215" s="60">
        <f>COUNTIF($P$7:P215,$AA$8)</f>
        <v>0</v>
      </c>
      <c r="F215" s="60">
        <f>COUNTIF($P$7:P215,$AA$9)</f>
        <v>0</v>
      </c>
      <c r="G215" s="60">
        <f>COUNTIF($P$7:P215,$AA$10)</f>
        <v>0</v>
      </c>
      <c r="H215" s="60">
        <f>COUNTIF($P$7:P215,$AA$11)</f>
        <v>0</v>
      </c>
      <c r="I215" s="60">
        <f>COUNTIF($P$7:P215,$AA$12)</f>
        <v>0</v>
      </c>
      <c r="J215" s="60">
        <f>COUNTIF($P$7:P215,$AA$13)</f>
        <v>0</v>
      </c>
      <c r="K215" s="60">
        <f>COUNTIF($P$7:P215,$AA$14)</f>
        <v>0</v>
      </c>
      <c r="L215" s="60">
        <f t="shared" si="13"/>
        <v>0</v>
      </c>
      <c r="M215" s="54"/>
      <c r="N215" s="54"/>
      <c r="O215" s="54"/>
      <c r="P215" s="58">
        <f t="shared" si="14"/>
      </c>
      <c r="Q215" s="54"/>
      <c r="R215" s="71"/>
      <c r="S215" s="101"/>
      <c r="T215" s="101"/>
      <c r="U215" s="102">
        <f t="shared" si="15"/>
      </c>
    </row>
    <row r="216" spans="1:21" ht="21" customHeight="1">
      <c r="A216" s="60">
        <f>COUNTIF(P$7:$P216,$AA$5)</f>
        <v>0</v>
      </c>
      <c r="B216" s="60">
        <f>COUNTIF($P$7:P216,$AA$6)</f>
        <v>0</v>
      </c>
      <c r="C216" s="60">
        <f>COUNTIF($P$7:P216,$AA$7)</f>
        <v>0</v>
      </c>
      <c r="D216" s="60">
        <f>COUNTIF($P$7:P216,$AA$8)+COUNTIF($P$7:P216,$AA$9)</f>
        <v>0</v>
      </c>
      <c r="E216" s="60">
        <f>COUNTIF($P$7:P216,$AA$8)</f>
        <v>0</v>
      </c>
      <c r="F216" s="60">
        <f>COUNTIF($P$7:P216,$AA$9)</f>
        <v>0</v>
      </c>
      <c r="G216" s="60">
        <f>COUNTIF($P$7:P216,$AA$10)</f>
        <v>0</v>
      </c>
      <c r="H216" s="60">
        <f>COUNTIF($P$7:P216,$AA$11)</f>
        <v>0</v>
      </c>
      <c r="I216" s="60">
        <f>COUNTIF($P$7:P216,$AA$12)</f>
        <v>0</v>
      </c>
      <c r="J216" s="60">
        <f>COUNTIF($P$7:P216,$AA$13)</f>
        <v>0</v>
      </c>
      <c r="K216" s="60">
        <f>COUNTIF($P$7:P216,$AA$14)</f>
        <v>0</v>
      </c>
      <c r="L216" s="60">
        <f t="shared" si="13"/>
        <v>0</v>
      </c>
      <c r="M216" s="54"/>
      <c r="N216" s="54"/>
      <c r="O216" s="54"/>
      <c r="P216" s="58">
        <f t="shared" si="14"/>
      </c>
      <c r="Q216" s="54"/>
      <c r="R216" s="71"/>
      <c r="S216" s="101"/>
      <c r="T216" s="101"/>
      <c r="U216" s="102">
        <f t="shared" si="15"/>
      </c>
    </row>
    <row r="217" spans="1:21" ht="21" customHeight="1">
      <c r="A217" s="60">
        <f>COUNTIF(P$7:$P217,$AA$5)</f>
        <v>0</v>
      </c>
      <c r="B217" s="60">
        <f>COUNTIF($P$7:P217,$AA$6)</f>
        <v>0</v>
      </c>
      <c r="C217" s="60">
        <f>COUNTIF($P$7:P217,$AA$7)</f>
        <v>0</v>
      </c>
      <c r="D217" s="60">
        <f>COUNTIF($P$7:P217,$AA$8)+COUNTIF($P$7:P217,$AA$9)</f>
        <v>0</v>
      </c>
      <c r="E217" s="60">
        <f>COUNTIF($P$7:P217,$AA$8)</f>
        <v>0</v>
      </c>
      <c r="F217" s="60">
        <f>COUNTIF($P$7:P217,$AA$9)</f>
        <v>0</v>
      </c>
      <c r="G217" s="60">
        <f>COUNTIF($P$7:P217,$AA$10)</f>
        <v>0</v>
      </c>
      <c r="H217" s="60">
        <f>COUNTIF($P$7:P217,$AA$11)</f>
        <v>0</v>
      </c>
      <c r="I217" s="60">
        <f>COUNTIF($P$7:P217,$AA$12)</f>
        <v>0</v>
      </c>
      <c r="J217" s="60">
        <f>COUNTIF($P$7:P217,$AA$13)</f>
        <v>0</v>
      </c>
      <c r="K217" s="60">
        <f>COUNTIF($P$7:P217,$AA$14)</f>
        <v>0</v>
      </c>
      <c r="L217" s="60">
        <f t="shared" si="13"/>
        <v>0</v>
      </c>
      <c r="M217" s="54"/>
      <c r="N217" s="54"/>
      <c r="O217" s="54"/>
      <c r="P217" s="58">
        <f t="shared" si="14"/>
      </c>
      <c r="Q217" s="54"/>
      <c r="R217" s="71"/>
      <c r="S217" s="101"/>
      <c r="T217" s="101"/>
      <c r="U217" s="102">
        <f t="shared" si="15"/>
      </c>
    </row>
    <row r="218" spans="1:21" ht="21" customHeight="1">
      <c r="A218" s="60">
        <f>COUNTIF(P$7:$P218,$AA$5)</f>
        <v>0</v>
      </c>
      <c r="B218" s="60">
        <f>COUNTIF($P$7:P218,$AA$6)</f>
        <v>0</v>
      </c>
      <c r="C218" s="60">
        <f>COUNTIF($P$7:P218,$AA$7)</f>
        <v>0</v>
      </c>
      <c r="D218" s="60">
        <f>COUNTIF($P$7:P218,$AA$8)+COUNTIF($P$7:P218,$AA$9)</f>
        <v>0</v>
      </c>
      <c r="E218" s="60">
        <f>COUNTIF($P$7:P218,$AA$8)</f>
        <v>0</v>
      </c>
      <c r="F218" s="60">
        <f>COUNTIF($P$7:P218,$AA$9)</f>
        <v>0</v>
      </c>
      <c r="G218" s="60">
        <f>COUNTIF($P$7:P218,$AA$10)</f>
        <v>0</v>
      </c>
      <c r="H218" s="60">
        <f>COUNTIF($P$7:P218,$AA$11)</f>
        <v>0</v>
      </c>
      <c r="I218" s="60">
        <f>COUNTIF($P$7:P218,$AA$12)</f>
        <v>0</v>
      </c>
      <c r="J218" s="60">
        <f>COUNTIF($P$7:P218,$AA$13)</f>
        <v>0</v>
      </c>
      <c r="K218" s="60">
        <f>COUNTIF($P$7:P218,$AA$14)</f>
        <v>0</v>
      </c>
      <c r="L218" s="60">
        <f t="shared" si="13"/>
        <v>0</v>
      </c>
      <c r="M218" s="54"/>
      <c r="N218" s="54"/>
      <c r="O218" s="54"/>
      <c r="P218" s="58">
        <f t="shared" si="14"/>
      </c>
      <c r="Q218" s="54"/>
      <c r="R218" s="71"/>
      <c r="S218" s="101"/>
      <c r="T218" s="101"/>
      <c r="U218" s="102">
        <f t="shared" si="15"/>
      </c>
    </row>
    <row r="219" spans="1:21" ht="21" customHeight="1">
      <c r="A219" s="60">
        <f>COUNTIF(P$7:$P219,$AA$5)</f>
        <v>0</v>
      </c>
      <c r="B219" s="60">
        <f>COUNTIF($P$7:P219,$AA$6)</f>
        <v>0</v>
      </c>
      <c r="C219" s="60">
        <f>COUNTIF($P$7:P219,$AA$7)</f>
        <v>0</v>
      </c>
      <c r="D219" s="60">
        <f>COUNTIF($P$7:P219,$AA$8)+COUNTIF($P$7:P219,$AA$9)</f>
        <v>0</v>
      </c>
      <c r="E219" s="60">
        <f>COUNTIF($P$7:P219,$AA$8)</f>
        <v>0</v>
      </c>
      <c r="F219" s="60">
        <f>COUNTIF($P$7:P219,$AA$9)</f>
        <v>0</v>
      </c>
      <c r="G219" s="60">
        <f>COUNTIF($P$7:P219,$AA$10)</f>
        <v>0</v>
      </c>
      <c r="H219" s="60">
        <f>COUNTIF($P$7:P219,$AA$11)</f>
        <v>0</v>
      </c>
      <c r="I219" s="60">
        <f>COUNTIF($P$7:P219,$AA$12)</f>
        <v>0</v>
      </c>
      <c r="J219" s="60">
        <f>COUNTIF($P$7:P219,$AA$13)</f>
        <v>0</v>
      </c>
      <c r="K219" s="60">
        <f>COUNTIF($P$7:P219,$AA$14)</f>
        <v>0</v>
      </c>
      <c r="L219" s="60">
        <f t="shared" si="13"/>
        <v>0</v>
      </c>
      <c r="M219" s="54"/>
      <c r="N219" s="54"/>
      <c r="O219" s="54"/>
      <c r="P219" s="58">
        <f t="shared" si="14"/>
      </c>
      <c r="Q219" s="54"/>
      <c r="R219" s="71"/>
      <c r="S219" s="101"/>
      <c r="T219" s="101"/>
      <c r="U219" s="102">
        <f t="shared" si="15"/>
      </c>
    </row>
    <row r="220" spans="1:21" ht="21" customHeight="1">
      <c r="A220" s="60">
        <f>COUNTIF(P$7:$P220,$AA$5)</f>
        <v>0</v>
      </c>
      <c r="B220" s="60">
        <f>COUNTIF($P$7:P220,$AA$6)</f>
        <v>0</v>
      </c>
      <c r="C220" s="60">
        <f>COUNTIF($P$7:P220,$AA$7)</f>
        <v>0</v>
      </c>
      <c r="D220" s="60">
        <f>COUNTIF($P$7:P220,$AA$8)+COUNTIF($P$7:P220,$AA$9)</f>
        <v>0</v>
      </c>
      <c r="E220" s="60">
        <f>COUNTIF($P$7:P220,$AA$8)</f>
        <v>0</v>
      </c>
      <c r="F220" s="60">
        <f>COUNTIF($P$7:P220,$AA$9)</f>
        <v>0</v>
      </c>
      <c r="G220" s="60">
        <f>COUNTIF($P$7:P220,$AA$10)</f>
        <v>0</v>
      </c>
      <c r="H220" s="60">
        <f>COUNTIF($P$7:P220,$AA$11)</f>
        <v>0</v>
      </c>
      <c r="I220" s="60">
        <f>COUNTIF($P$7:P220,$AA$12)</f>
        <v>0</v>
      </c>
      <c r="J220" s="60">
        <f>COUNTIF($P$7:P220,$AA$13)</f>
        <v>0</v>
      </c>
      <c r="K220" s="60">
        <f>COUNTIF($P$7:P220,$AA$14)</f>
        <v>0</v>
      </c>
      <c r="L220" s="60">
        <f t="shared" si="13"/>
        <v>0</v>
      </c>
      <c r="M220" s="54"/>
      <c r="N220" s="54"/>
      <c r="O220" s="54"/>
      <c r="P220" s="58">
        <f t="shared" si="14"/>
      </c>
      <c r="Q220" s="54"/>
      <c r="R220" s="71"/>
      <c r="S220" s="101"/>
      <c r="T220" s="101"/>
      <c r="U220" s="102">
        <f t="shared" si="15"/>
      </c>
    </row>
    <row r="221" spans="1:21" ht="21" customHeight="1">
      <c r="A221" s="60">
        <f>COUNTIF(P$7:$P221,$AA$5)</f>
        <v>0</v>
      </c>
      <c r="B221" s="60">
        <f>COUNTIF($P$7:P221,$AA$6)</f>
        <v>0</v>
      </c>
      <c r="C221" s="60">
        <f>COUNTIF($P$7:P221,$AA$7)</f>
        <v>0</v>
      </c>
      <c r="D221" s="60">
        <f>COUNTIF($P$7:P221,$AA$8)+COUNTIF($P$7:P221,$AA$9)</f>
        <v>0</v>
      </c>
      <c r="E221" s="60">
        <f>COUNTIF($P$7:P221,$AA$8)</f>
        <v>0</v>
      </c>
      <c r="F221" s="60">
        <f>COUNTIF($P$7:P221,$AA$9)</f>
        <v>0</v>
      </c>
      <c r="G221" s="60">
        <f>COUNTIF($P$7:P221,$AA$10)</f>
        <v>0</v>
      </c>
      <c r="H221" s="60">
        <f>COUNTIF($P$7:P221,$AA$11)</f>
        <v>0</v>
      </c>
      <c r="I221" s="60">
        <f>COUNTIF($P$7:P221,$AA$12)</f>
        <v>0</v>
      </c>
      <c r="J221" s="60">
        <f>COUNTIF($P$7:P221,$AA$13)</f>
        <v>0</v>
      </c>
      <c r="K221" s="60">
        <f>COUNTIF($P$7:P221,$AA$14)</f>
        <v>0</v>
      </c>
      <c r="L221" s="60">
        <f t="shared" si="13"/>
        <v>0</v>
      </c>
      <c r="M221" s="54"/>
      <c r="N221" s="54"/>
      <c r="O221" s="54"/>
      <c r="P221" s="58">
        <f t="shared" si="14"/>
      </c>
      <c r="Q221" s="54"/>
      <c r="R221" s="71"/>
      <c r="S221" s="101"/>
      <c r="T221" s="101"/>
      <c r="U221" s="102">
        <f t="shared" si="15"/>
      </c>
    </row>
    <row r="222" spans="1:21" ht="21" customHeight="1">
      <c r="A222" s="60">
        <f>COUNTIF(P$7:$P222,$AA$5)</f>
        <v>0</v>
      </c>
      <c r="B222" s="60">
        <f>COUNTIF($P$7:P222,$AA$6)</f>
        <v>0</v>
      </c>
      <c r="C222" s="60">
        <f>COUNTIF($P$7:P222,$AA$7)</f>
        <v>0</v>
      </c>
      <c r="D222" s="60">
        <f>COUNTIF($P$7:P222,$AA$8)+COUNTIF($P$7:P222,$AA$9)</f>
        <v>0</v>
      </c>
      <c r="E222" s="60">
        <f>COUNTIF($P$7:P222,$AA$8)</f>
        <v>0</v>
      </c>
      <c r="F222" s="60">
        <f>COUNTIF($P$7:P222,$AA$9)</f>
        <v>0</v>
      </c>
      <c r="G222" s="60">
        <f>COUNTIF($P$7:P222,$AA$10)</f>
        <v>0</v>
      </c>
      <c r="H222" s="60">
        <f>COUNTIF($P$7:P222,$AA$11)</f>
        <v>0</v>
      </c>
      <c r="I222" s="60">
        <f>COUNTIF($P$7:P222,$AA$12)</f>
        <v>0</v>
      </c>
      <c r="J222" s="60">
        <f>COUNTIF($P$7:P222,$AA$13)</f>
        <v>0</v>
      </c>
      <c r="K222" s="60">
        <f>COUNTIF($P$7:P222,$AA$14)</f>
        <v>0</v>
      </c>
      <c r="L222" s="60">
        <f t="shared" si="13"/>
        <v>0</v>
      </c>
      <c r="M222" s="54"/>
      <c r="N222" s="54"/>
      <c r="O222" s="54"/>
      <c r="P222" s="58">
        <f t="shared" si="14"/>
      </c>
      <c r="Q222" s="54"/>
      <c r="R222" s="71"/>
      <c r="S222" s="101"/>
      <c r="T222" s="101"/>
      <c r="U222" s="102">
        <f t="shared" si="15"/>
      </c>
    </row>
    <row r="223" spans="1:21" ht="21" customHeight="1">
      <c r="A223" s="60">
        <f>COUNTIF(P$7:$P223,$AA$5)</f>
        <v>0</v>
      </c>
      <c r="B223" s="60">
        <f>COUNTIF($P$7:P223,$AA$6)</f>
        <v>0</v>
      </c>
      <c r="C223" s="60">
        <f>COUNTIF($P$7:P223,$AA$7)</f>
        <v>0</v>
      </c>
      <c r="D223" s="60">
        <f>COUNTIF($P$7:P223,$AA$8)+COUNTIF($P$7:P223,$AA$9)</f>
        <v>0</v>
      </c>
      <c r="E223" s="60">
        <f>COUNTIF($P$7:P223,$AA$8)</f>
        <v>0</v>
      </c>
      <c r="F223" s="60">
        <f>COUNTIF($P$7:P223,$AA$9)</f>
        <v>0</v>
      </c>
      <c r="G223" s="60">
        <f>COUNTIF($P$7:P223,$AA$10)</f>
        <v>0</v>
      </c>
      <c r="H223" s="60">
        <f>COUNTIF($P$7:P223,$AA$11)</f>
        <v>0</v>
      </c>
      <c r="I223" s="60">
        <f>COUNTIF($P$7:P223,$AA$12)</f>
        <v>0</v>
      </c>
      <c r="J223" s="60">
        <f>COUNTIF($P$7:P223,$AA$13)</f>
        <v>0</v>
      </c>
      <c r="K223" s="60">
        <f>COUNTIF($P$7:P223,$AA$14)</f>
        <v>0</v>
      </c>
      <c r="L223" s="60">
        <f t="shared" si="13"/>
        <v>0</v>
      </c>
      <c r="M223" s="54"/>
      <c r="N223" s="54"/>
      <c r="O223" s="54"/>
      <c r="P223" s="58">
        <f t="shared" si="14"/>
      </c>
      <c r="Q223" s="54"/>
      <c r="R223" s="71"/>
      <c r="S223" s="101"/>
      <c r="T223" s="101"/>
      <c r="U223" s="102">
        <f t="shared" si="15"/>
      </c>
    </row>
    <row r="224" spans="1:21" ht="21" customHeight="1">
      <c r="A224" s="60">
        <f>COUNTIF(P$7:$P224,$AA$5)</f>
        <v>0</v>
      </c>
      <c r="B224" s="60">
        <f>COUNTIF($P$7:P224,$AA$6)</f>
        <v>0</v>
      </c>
      <c r="C224" s="60">
        <f>COUNTIF($P$7:P224,$AA$7)</f>
        <v>0</v>
      </c>
      <c r="D224" s="60">
        <f>COUNTIF($P$7:P224,$AA$8)+COUNTIF($P$7:P224,$AA$9)</f>
        <v>0</v>
      </c>
      <c r="E224" s="60">
        <f>COUNTIF($P$7:P224,$AA$8)</f>
        <v>0</v>
      </c>
      <c r="F224" s="60">
        <f>COUNTIF($P$7:P224,$AA$9)</f>
        <v>0</v>
      </c>
      <c r="G224" s="60">
        <f>COUNTIF($P$7:P224,$AA$10)</f>
        <v>0</v>
      </c>
      <c r="H224" s="60">
        <f>COUNTIF($P$7:P224,$AA$11)</f>
        <v>0</v>
      </c>
      <c r="I224" s="60">
        <f>COUNTIF($P$7:P224,$AA$12)</f>
        <v>0</v>
      </c>
      <c r="J224" s="60">
        <f>COUNTIF($P$7:P224,$AA$13)</f>
        <v>0</v>
      </c>
      <c r="K224" s="60">
        <f>COUNTIF($P$7:P224,$AA$14)</f>
        <v>0</v>
      </c>
      <c r="L224" s="60">
        <f t="shared" si="13"/>
        <v>0</v>
      </c>
      <c r="M224" s="54"/>
      <c r="N224" s="54"/>
      <c r="O224" s="54"/>
      <c r="P224" s="58">
        <f t="shared" si="14"/>
      </c>
      <c r="Q224" s="54"/>
      <c r="R224" s="71"/>
      <c r="S224" s="101"/>
      <c r="T224" s="101"/>
      <c r="U224" s="102">
        <f t="shared" si="15"/>
      </c>
    </row>
    <row r="225" spans="1:21" ht="21" customHeight="1">
      <c r="A225" s="60">
        <f>COUNTIF(P$7:$P225,$AA$5)</f>
        <v>0</v>
      </c>
      <c r="B225" s="60">
        <f>COUNTIF($P$7:P225,$AA$6)</f>
        <v>0</v>
      </c>
      <c r="C225" s="60">
        <f>COUNTIF($P$7:P225,$AA$7)</f>
        <v>0</v>
      </c>
      <c r="D225" s="60">
        <f>COUNTIF($P$7:P225,$AA$8)+COUNTIF($P$7:P225,$AA$9)</f>
        <v>0</v>
      </c>
      <c r="E225" s="60">
        <f>COUNTIF($P$7:P225,$AA$8)</f>
        <v>0</v>
      </c>
      <c r="F225" s="60">
        <f>COUNTIF($P$7:P225,$AA$9)</f>
        <v>0</v>
      </c>
      <c r="G225" s="60">
        <f>COUNTIF($P$7:P225,$AA$10)</f>
        <v>0</v>
      </c>
      <c r="H225" s="60">
        <f>COUNTIF($P$7:P225,$AA$11)</f>
        <v>0</v>
      </c>
      <c r="I225" s="60">
        <f>COUNTIF($P$7:P225,$AA$12)</f>
        <v>0</v>
      </c>
      <c r="J225" s="60">
        <f>COUNTIF($P$7:P225,$AA$13)</f>
        <v>0</v>
      </c>
      <c r="K225" s="60">
        <f>COUNTIF($P$7:P225,$AA$14)</f>
        <v>0</v>
      </c>
      <c r="L225" s="60">
        <f t="shared" si="13"/>
        <v>0</v>
      </c>
      <c r="M225" s="54"/>
      <c r="N225" s="54"/>
      <c r="O225" s="54"/>
      <c r="P225" s="58">
        <f t="shared" si="14"/>
      </c>
      <c r="Q225" s="54"/>
      <c r="R225" s="71"/>
      <c r="S225" s="101"/>
      <c r="T225" s="101"/>
      <c r="U225" s="102">
        <f t="shared" si="15"/>
      </c>
    </row>
    <row r="226" spans="1:21" ht="21" customHeight="1">
      <c r="A226" s="60">
        <f>COUNTIF(P$7:$P226,$AA$5)</f>
        <v>0</v>
      </c>
      <c r="B226" s="60">
        <f>COUNTIF($P$7:P226,$AA$6)</f>
        <v>0</v>
      </c>
      <c r="C226" s="60">
        <f>COUNTIF($P$7:P226,$AA$7)</f>
        <v>0</v>
      </c>
      <c r="D226" s="60">
        <f>COUNTIF($P$7:P226,$AA$8)+COUNTIF($P$7:P226,$AA$9)</f>
        <v>0</v>
      </c>
      <c r="E226" s="60">
        <f>COUNTIF($P$7:P226,$AA$8)</f>
        <v>0</v>
      </c>
      <c r="F226" s="60">
        <f>COUNTIF($P$7:P226,$AA$9)</f>
        <v>0</v>
      </c>
      <c r="G226" s="60">
        <f>COUNTIF($P$7:P226,$AA$10)</f>
        <v>0</v>
      </c>
      <c r="H226" s="60">
        <f>COUNTIF($P$7:P226,$AA$11)</f>
        <v>0</v>
      </c>
      <c r="I226" s="60">
        <f>COUNTIF($P$7:P226,$AA$12)</f>
        <v>0</v>
      </c>
      <c r="J226" s="60">
        <f>COUNTIF($P$7:P226,$AA$13)</f>
        <v>0</v>
      </c>
      <c r="K226" s="60">
        <f>COUNTIF($P$7:P226,$AA$14)</f>
        <v>0</v>
      </c>
      <c r="L226" s="60">
        <f t="shared" si="13"/>
        <v>0</v>
      </c>
      <c r="M226" s="54"/>
      <c r="N226" s="54"/>
      <c r="O226" s="54"/>
      <c r="P226" s="58">
        <f t="shared" si="14"/>
      </c>
      <c r="Q226" s="54"/>
      <c r="R226" s="71"/>
      <c r="S226" s="101"/>
      <c r="T226" s="101"/>
      <c r="U226" s="102">
        <f t="shared" si="15"/>
      </c>
    </row>
    <row r="227" spans="1:21" ht="21" customHeight="1">
      <c r="A227" s="60">
        <f>COUNTIF(P$7:$P227,$AA$5)</f>
        <v>0</v>
      </c>
      <c r="B227" s="60">
        <f>COUNTIF($P$7:P227,$AA$6)</f>
        <v>0</v>
      </c>
      <c r="C227" s="60">
        <f>COUNTIF($P$7:P227,$AA$7)</f>
        <v>0</v>
      </c>
      <c r="D227" s="60">
        <f>COUNTIF($P$7:P227,$AA$8)+COUNTIF($P$7:P227,$AA$9)</f>
        <v>0</v>
      </c>
      <c r="E227" s="60">
        <f>COUNTIF($P$7:P227,$AA$8)</f>
        <v>0</v>
      </c>
      <c r="F227" s="60">
        <f>COUNTIF($P$7:P227,$AA$9)</f>
        <v>0</v>
      </c>
      <c r="G227" s="60">
        <f>COUNTIF($P$7:P227,$AA$10)</f>
        <v>0</v>
      </c>
      <c r="H227" s="60">
        <f>COUNTIF($P$7:P227,$AA$11)</f>
        <v>0</v>
      </c>
      <c r="I227" s="60">
        <f>COUNTIF($P$7:P227,$AA$12)</f>
        <v>0</v>
      </c>
      <c r="J227" s="60">
        <f>COUNTIF($P$7:P227,$AA$13)</f>
        <v>0</v>
      </c>
      <c r="K227" s="60">
        <f>COUNTIF($P$7:P227,$AA$14)</f>
        <v>0</v>
      </c>
      <c r="L227" s="60">
        <f t="shared" si="13"/>
        <v>0</v>
      </c>
      <c r="M227" s="54"/>
      <c r="N227" s="54"/>
      <c r="O227" s="54"/>
      <c r="P227" s="58">
        <f t="shared" si="14"/>
      </c>
      <c r="Q227" s="54"/>
      <c r="R227" s="71"/>
      <c r="S227" s="101"/>
      <c r="T227" s="101"/>
      <c r="U227" s="102">
        <f t="shared" si="15"/>
      </c>
    </row>
    <row r="228" spans="1:21" ht="21" customHeight="1">
      <c r="A228" s="60">
        <f>COUNTIF(P$7:$P228,$AA$5)</f>
        <v>0</v>
      </c>
      <c r="B228" s="60">
        <f>COUNTIF($P$7:P228,$AA$6)</f>
        <v>0</v>
      </c>
      <c r="C228" s="60">
        <f>COUNTIF($P$7:P228,$AA$7)</f>
        <v>0</v>
      </c>
      <c r="D228" s="60">
        <f>COUNTIF($P$7:P228,$AA$8)+COUNTIF($P$7:P228,$AA$9)</f>
        <v>0</v>
      </c>
      <c r="E228" s="60">
        <f>COUNTIF($P$7:P228,$AA$8)</f>
        <v>0</v>
      </c>
      <c r="F228" s="60">
        <f>COUNTIF($P$7:P228,$AA$9)</f>
        <v>0</v>
      </c>
      <c r="G228" s="60">
        <f>COUNTIF($P$7:P228,$AA$10)</f>
        <v>0</v>
      </c>
      <c r="H228" s="60">
        <f>COUNTIF($P$7:P228,$AA$11)</f>
        <v>0</v>
      </c>
      <c r="I228" s="60">
        <f>COUNTIF($P$7:P228,$AA$12)</f>
        <v>0</v>
      </c>
      <c r="J228" s="60">
        <f>COUNTIF($P$7:P228,$AA$13)</f>
        <v>0</v>
      </c>
      <c r="K228" s="60">
        <f>COUNTIF($P$7:P228,$AA$14)</f>
        <v>0</v>
      </c>
      <c r="L228" s="60">
        <f t="shared" si="13"/>
        <v>0</v>
      </c>
      <c r="M228" s="54"/>
      <c r="N228" s="54"/>
      <c r="O228" s="54"/>
      <c r="P228" s="58">
        <f t="shared" si="14"/>
      </c>
      <c r="Q228" s="54"/>
      <c r="R228" s="71"/>
      <c r="S228" s="101"/>
      <c r="T228" s="101"/>
      <c r="U228" s="102">
        <f t="shared" si="15"/>
      </c>
    </row>
    <row r="229" spans="1:21" ht="21" customHeight="1">
      <c r="A229" s="60">
        <f>COUNTIF(P$7:$P229,$AA$5)</f>
        <v>0</v>
      </c>
      <c r="B229" s="60">
        <f>COUNTIF($P$7:P229,$AA$6)</f>
        <v>0</v>
      </c>
      <c r="C229" s="60">
        <f>COUNTIF($P$7:P229,$AA$7)</f>
        <v>0</v>
      </c>
      <c r="D229" s="60">
        <f>COUNTIF($P$7:P229,$AA$8)+COUNTIF($P$7:P229,$AA$9)</f>
        <v>0</v>
      </c>
      <c r="E229" s="60">
        <f>COUNTIF($P$7:P229,$AA$8)</f>
        <v>0</v>
      </c>
      <c r="F229" s="60">
        <f>COUNTIF($P$7:P229,$AA$9)</f>
        <v>0</v>
      </c>
      <c r="G229" s="60">
        <f>COUNTIF($P$7:P229,$AA$10)</f>
        <v>0</v>
      </c>
      <c r="H229" s="60">
        <f>COUNTIF($P$7:P229,$AA$11)</f>
        <v>0</v>
      </c>
      <c r="I229" s="60">
        <f>COUNTIF($P$7:P229,$AA$12)</f>
        <v>0</v>
      </c>
      <c r="J229" s="60">
        <f>COUNTIF($P$7:P229,$AA$13)</f>
        <v>0</v>
      </c>
      <c r="K229" s="60">
        <f>COUNTIF($P$7:P229,$AA$14)</f>
        <v>0</v>
      </c>
      <c r="L229" s="60">
        <f t="shared" si="13"/>
        <v>0</v>
      </c>
      <c r="M229" s="54"/>
      <c r="N229" s="54"/>
      <c r="O229" s="54"/>
      <c r="P229" s="58">
        <f t="shared" si="14"/>
      </c>
      <c r="Q229" s="54"/>
      <c r="R229" s="71"/>
      <c r="S229" s="101"/>
      <c r="T229" s="101"/>
      <c r="U229" s="102">
        <f t="shared" si="15"/>
      </c>
    </row>
    <row r="230" spans="1:21" ht="21" customHeight="1">
      <c r="A230" s="60">
        <f>COUNTIF(P$7:$P230,$AA$5)</f>
        <v>0</v>
      </c>
      <c r="B230" s="60">
        <f>COUNTIF($P$7:P230,$AA$6)</f>
        <v>0</v>
      </c>
      <c r="C230" s="60">
        <f>COUNTIF($P$7:P230,$AA$7)</f>
        <v>0</v>
      </c>
      <c r="D230" s="60">
        <f>COUNTIF($P$7:P230,$AA$8)+COUNTIF($P$7:P230,$AA$9)</f>
        <v>0</v>
      </c>
      <c r="E230" s="60">
        <f>COUNTIF($P$7:P230,$AA$8)</f>
        <v>0</v>
      </c>
      <c r="F230" s="60">
        <f>COUNTIF($P$7:P230,$AA$9)</f>
        <v>0</v>
      </c>
      <c r="G230" s="60">
        <f>COUNTIF($P$7:P230,$AA$10)</f>
        <v>0</v>
      </c>
      <c r="H230" s="60">
        <f>COUNTIF($P$7:P230,$AA$11)</f>
        <v>0</v>
      </c>
      <c r="I230" s="60">
        <f>COUNTIF($P$7:P230,$AA$12)</f>
        <v>0</v>
      </c>
      <c r="J230" s="60">
        <f>COUNTIF($P$7:P230,$AA$13)</f>
        <v>0</v>
      </c>
      <c r="K230" s="60">
        <f>COUNTIF($P$7:P230,$AA$14)</f>
        <v>0</v>
      </c>
      <c r="L230" s="60">
        <f t="shared" si="13"/>
        <v>0</v>
      </c>
      <c r="M230" s="54"/>
      <c r="N230" s="54"/>
      <c r="O230" s="54"/>
      <c r="P230" s="58">
        <f t="shared" si="14"/>
      </c>
      <c r="Q230" s="54"/>
      <c r="R230" s="71"/>
      <c r="S230" s="101"/>
      <c r="T230" s="101"/>
      <c r="U230" s="102">
        <f t="shared" si="15"/>
      </c>
    </row>
    <row r="231" spans="1:21" ht="21" customHeight="1">
      <c r="A231" s="60">
        <f>COUNTIF(P$7:$P231,$AA$5)</f>
        <v>0</v>
      </c>
      <c r="B231" s="60">
        <f>COUNTIF($P$7:P231,$AA$6)</f>
        <v>0</v>
      </c>
      <c r="C231" s="60">
        <f>COUNTIF($P$7:P231,$AA$7)</f>
        <v>0</v>
      </c>
      <c r="D231" s="60">
        <f>COUNTIF($P$7:P231,$AA$8)+COUNTIF($P$7:P231,$AA$9)</f>
        <v>0</v>
      </c>
      <c r="E231" s="60">
        <f>COUNTIF($P$7:P231,$AA$8)</f>
        <v>0</v>
      </c>
      <c r="F231" s="60">
        <f>COUNTIF($P$7:P231,$AA$9)</f>
        <v>0</v>
      </c>
      <c r="G231" s="60">
        <f>COUNTIF($P$7:P231,$AA$10)</f>
        <v>0</v>
      </c>
      <c r="H231" s="60">
        <f>COUNTIF($P$7:P231,$AA$11)</f>
        <v>0</v>
      </c>
      <c r="I231" s="60">
        <f>COUNTIF($P$7:P231,$AA$12)</f>
        <v>0</v>
      </c>
      <c r="J231" s="60">
        <f>COUNTIF($P$7:P231,$AA$13)</f>
        <v>0</v>
      </c>
      <c r="K231" s="60">
        <f>COUNTIF($P$7:P231,$AA$14)</f>
        <v>0</v>
      </c>
      <c r="L231" s="60">
        <f t="shared" si="13"/>
        <v>0</v>
      </c>
      <c r="M231" s="54"/>
      <c r="N231" s="54"/>
      <c r="O231" s="54"/>
      <c r="P231" s="58">
        <f t="shared" si="14"/>
      </c>
      <c r="Q231" s="54"/>
      <c r="R231" s="71"/>
      <c r="S231" s="101"/>
      <c r="T231" s="101"/>
      <c r="U231" s="102">
        <f t="shared" si="15"/>
      </c>
    </row>
    <row r="232" spans="1:21" ht="21" customHeight="1">
      <c r="A232" s="60">
        <f>COUNTIF(P$7:$P232,$AA$5)</f>
        <v>0</v>
      </c>
      <c r="B232" s="60">
        <f>COUNTIF($P$7:P232,$AA$6)</f>
        <v>0</v>
      </c>
      <c r="C232" s="60">
        <f>COUNTIF($P$7:P232,$AA$7)</f>
        <v>0</v>
      </c>
      <c r="D232" s="60">
        <f>COUNTIF($P$7:P232,$AA$8)+COUNTIF($P$7:P232,$AA$9)</f>
        <v>0</v>
      </c>
      <c r="E232" s="60">
        <f>COUNTIF($P$7:P232,$AA$8)</f>
        <v>0</v>
      </c>
      <c r="F232" s="60">
        <f>COUNTIF($P$7:P232,$AA$9)</f>
        <v>0</v>
      </c>
      <c r="G232" s="60">
        <f>COUNTIF($P$7:P232,$AA$10)</f>
        <v>0</v>
      </c>
      <c r="H232" s="60">
        <f>COUNTIF($P$7:P232,$AA$11)</f>
        <v>0</v>
      </c>
      <c r="I232" s="60">
        <f>COUNTIF($P$7:P232,$AA$12)</f>
        <v>0</v>
      </c>
      <c r="J232" s="60">
        <f>COUNTIF($P$7:P232,$AA$13)</f>
        <v>0</v>
      </c>
      <c r="K232" s="60">
        <f>COUNTIF($P$7:P232,$AA$14)</f>
        <v>0</v>
      </c>
      <c r="L232" s="60">
        <f t="shared" si="13"/>
        <v>0</v>
      </c>
      <c r="M232" s="54"/>
      <c r="N232" s="54"/>
      <c r="O232" s="54"/>
      <c r="P232" s="58">
        <f t="shared" si="14"/>
      </c>
      <c r="Q232" s="54"/>
      <c r="R232" s="71"/>
      <c r="S232" s="101"/>
      <c r="T232" s="101"/>
      <c r="U232" s="102">
        <f t="shared" si="15"/>
      </c>
    </row>
    <row r="233" spans="1:21" ht="21" customHeight="1">
      <c r="A233" s="60">
        <f>COUNTIF(P$7:$P233,$AA$5)</f>
        <v>0</v>
      </c>
      <c r="B233" s="60">
        <f>COUNTIF($P$7:P233,$AA$6)</f>
        <v>0</v>
      </c>
      <c r="C233" s="60">
        <f>COUNTIF($P$7:P233,$AA$7)</f>
        <v>0</v>
      </c>
      <c r="D233" s="60">
        <f>COUNTIF($P$7:P233,$AA$8)+COUNTIF($P$7:P233,$AA$9)</f>
        <v>0</v>
      </c>
      <c r="E233" s="60">
        <f>COUNTIF($P$7:P233,$AA$8)</f>
        <v>0</v>
      </c>
      <c r="F233" s="60">
        <f>COUNTIF($P$7:P233,$AA$9)</f>
        <v>0</v>
      </c>
      <c r="G233" s="60">
        <f>COUNTIF($P$7:P233,$AA$10)</f>
        <v>0</v>
      </c>
      <c r="H233" s="60">
        <f>COUNTIF($P$7:P233,$AA$11)</f>
        <v>0</v>
      </c>
      <c r="I233" s="60">
        <f>COUNTIF($P$7:P233,$AA$12)</f>
        <v>0</v>
      </c>
      <c r="J233" s="60">
        <f>COUNTIF($P$7:P233,$AA$13)</f>
        <v>0</v>
      </c>
      <c r="K233" s="60">
        <f>COUNTIF($P$7:P233,$AA$14)</f>
        <v>0</v>
      </c>
      <c r="L233" s="60">
        <f t="shared" si="13"/>
        <v>0</v>
      </c>
      <c r="M233" s="54"/>
      <c r="N233" s="54"/>
      <c r="O233" s="54"/>
      <c r="P233" s="58">
        <f t="shared" si="14"/>
      </c>
      <c r="Q233" s="54"/>
      <c r="R233" s="71"/>
      <c r="S233" s="101"/>
      <c r="T233" s="101"/>
      <c r="U233" s="102">
        <f t="shared" si="15"/>
      </c>
    </row>
    <row r="234" spans="1:21" ht="21" customHeight="1">
      <c r="A234" s="60">
        <f>COUNTIF(P$7:$P234,$AA$5)</f>
        <v>0</v>
      </c>
      <c r="B234" s="60">
        <f>COUNTIF($P$7:P234,$AA$6)</f>
        <v>0</v>
      </c>
      <c r="C234" s="60">
        <f>COUNTIF($P$7:P234,$AA$7)</f>
        <v>0</v>
      </c>
      <c r="D234" s="60">
        <f>COUNTIF($P$7:P234,$AA$8)+COUNTIF($P$7:P234,$AA$9)</f>
        <v>0</v>
      </c>
      <c r="E234" s="60">
        <f>COUNTIF($P$7:P234,$AA$8)</f>
        <v>0</v>
      </c>
      <c r="F234" s="60">
        <f>COUNTIF($P$7:P234,$AA$9)</f>
        <v>0</v>
      </c>
      <c r="G234" s="60">
        <f>COUNTIF($P$7:P234,$AA$10)</f>
        <v>0</v>
      </c>
      <c r="H234" s="60">
        <f>COUNTIF($P$7:P234,$AA$11)</f>
        <v>0</v>
      </c>
      <c r="I234" s="60">
        <f>COUNTIF($P$7:P234,$AA$12)</f>
        <v>0</v>
      </c>
      <c r="J234" s="60">
        <f>COUNTIF($P$7:P234,$AA$13)</f>
        <v>0</v>
      </c>
      <c r="K234" s="60">
        <f>COUNTIF($P$7:P234,$AA$14)</f>
        <v>0</v>
      </c>
      <c r="L234" s="60">
        <f t="shared" si="13"/>
        <v>0</v>
      </c>
      <c r="M234" s="54"/>
      <c r="N234" s="54"/>
      <c r="O234" s="54"/>
      <c r="P234" s="58">
        <f t="shared" si="14"/>
      </c>
      <c r="Q234" s="54"/>
      <c r="R234" s="71"/>
      <c r="S234" s="101"/>
      <c r="T234" s="101"/>
      <c r="U234" s="102">
        <f t="shared" si="15"/>
      </c>
    </row>
    <row r="235" spans="1:21" ht="21" customHeight="1">
      <c r="A235" s="60">
        <f>COUNTIF(P$7:$P235,$AA$5)</f>
        <v>0</v>
      </c>
      <c r="B235" s="60">
        <f>COUNTIF($P$7:P235,$AA$6)</f>
        <v>0</v>
      </c>
      <c r="C235" s="60">
        <f>COUNTIF($P$7:P235,$AA$7)</f>
        <v>0</v>
      </c>
      <c r="D235" s="60">
        <f>COUNTIF($P$7:P235,$AA$8)+COUNTIF($P$7:P235,$AA$9)</f>
        <v>0</v>
      </c>
      <c r="E235" s="60">
        <f>COUNTIF($P$7:P235,$AA$8)</f>
        <v>0</v>
      </c>
      <c r="F235" s="60">
        <f>COUNTIF($P$7:P235,$AA$9)</f>
        <v>0</v>
      </c>
      <c r="G235" s="60">
        <f>COUNTIF($P$7:P235,$AA$10)</f>
        <v>0</v>
      </c>
      <c r="H235" s="60">
        <f>COUNTIF($P$7:P235,$AA$11)</f>
        <v>0</v>
      </c>
      <c r="I235" s="60">
        <f>COUNTIF($P$7:P235,$AA$12)</f>
        <v>0</v>
      </c>
      <c r="J235" s="60">
        <f>COUNTIF($P$7:P235,$AA$13)</f>
        <v>0</v>
      </c>
      <c r="K235" s="60">
        <f>COUNTIF($P$7:P235,$AA$14)</f>
        <v>0</v>
      </c>
      <c r="L235" s="60">
        <f t="shared" si="13"/>
        <v>0</v>
      </c>
      <c r="M235" s="54"/>
      <c r="N235" s="54"/>
      <c r="O235" s="54"/>
      <c r="P235" s="58">
        <f t="shared" si="14"/>
      </c>
      <c r="Q235" s="54"/>
      <c r="R235" s="71"/>
      <c r="S235" s="101"/>
      <c r="T235" s="101"/>
      <c r="U235" s="102">
        <f t="shared" si="15"/>
      </c>
    </row>
    <row r="236" spans="1:21" ht="21" customHeight="1">
      <c r="A236" s="60">
        <f>COUNTIF(P$7:$P236,$AA$5)</f>
        <v>0</v>
      </c>
      <c r="B236" s="60">
        <f>COUNTIF($P$7:P236,$AA$6)</f>
        <v>0</v>
      </c>
      <c r="C236" s="60">
        <f>COUNTIF($P$7:P236,$AA$7)</f>
        <v>0</v>
      </c>
      <c r="D236" s="60">
        <f>COUNTIF($P$7:P236,$AA$8)+COUNTIF($P$7:P236,$AA$9)</f>
        <v>0</v>
      </c>
      <c r="E236" s="60">
        <f>COUNTIF($P$7:P236,$AA$8)</f>
        <v>0</v>
      </c>
      <c r="F236" s="60">
        <f>COUNTIF($P$7:P236,$AA$9)</f>
        <v>0</v>
      </c>
      <c r="G236" s="60">
        <f>COUNTIF($P$7:P236,$AA$10)</f>
        <v>0</v>
      </c>
      <c r="H236" s="60">
        <f>COUNTIF($P$7:P236,$AA$11)</f>
        <v>0</v>
      </c>
      <c r="I236" s="60">
        <f>COUNTIF($P$7:P236,$AA$12)</f>
        <v>0</v>
      </c>
      <c r="J236" s="60">
        <f>COUNTIF($P$7:P236,$AA$13)</f>
        <v>0</v>
      </c>
      <c r="K236" s="60">
        <f>COUNTIF($P$7:P236,$AA$14)</f>
        <v>0</v>
      </c>
      <c r="L236" s="60">
        <f t="shared" si="13"/>
        <v>0</v>
      </c>
      <c r="M236" s="54"/>
      <c r="N236" s="54"/>
      <c r="O236" s="54"/>
      <c r="P236" s="58">
        <f t="shared" si="14"/>
      </c>
      <c r="Q236" s="54"/>
      <c r="R236" s="71"/>
      <c r="S236" s="101"/>
      <c r="T236" s="101"/>
      <c r="U236" s="102">
        <f t="shared" si="15"/>
      </c>
    </row>
    <row r="237" spans="1:21" ht="21" customHeight="1">
      <c r="A237" s="60">
        <f>COUNTIF(P$7:$P237,$AA$5)</f>
        <v>0</v>
      </c>
      <c r="B237" s="60">
        <f>COUNTIF($P$7:P237,$AA$6)</f>
        <v>0</v>
      </c>
      <c r="C237" s="60">
        <f>COUNTIF($P$7:P237,$AA$7)</f>
        <v>0</v>
      </c>
      <c r="D237" s="60">
        <f>COUNTIF($P$7:P237,$AA$8)+COUNTIF($P$7:P237,$AA$9)</f>
        <v>0</v>
      </c>
      <c r="E237" s="60">
        <f>COUNTIF($P$7:P237,$AA$8)</f>
        <v>0</v>
      </c>
      <c r="F237" s="60">
        <f>COUNTIF($P$7:P237,$AA$9)</f>
        <v>0</v>
      </c>
      <c r="G237" s="60">
        <f>COUNTIF($P$7:P237,$AA$10)</f>
        <v>0</v>
      </c>
      <c r="H237" s="60">
        <f>COUNTIF($P$7:P237,$AA$11)</f>
        <v>0</v>
      </c>
      <c r="I237" s="60">
        <f>COUNTIF($P$7:P237,$AA$12)</f>
        <v>0</v>
      </c>
      <c r="J237" s="60">
        <f>COUNTIF($P$7:P237,$AA$13)</f>
        <v>0</v>
      </c>
      <c r="K237" s="60">
        <f>COUNTIF($P$7:P237,$AA$14)</f>
        <v>0</v>
      </c>
      <c r="L237" s="60">
        <f t="shared" si="13"/>
        <v>0</v>
      </c>
      <c r="M237" s="54"/>
      <c r="N237" s="54"/>
      <c r="O237" s="54"/>
      <c r="P237" s="58">
        <f t="shared" si="14"/>
      </c>
      <c r="Q237" s="54"/>
      <c r="R237" s="71"/>
      <c r="S237" s="101"/>
      <c r="T237" s="101"/>
      <c r="U237" s="102">
        <f t="shared" si="15"/>
      </c>
    </row>
    <row r="238" spans="1:21" ht="21" customHeight="1">
      <c r="A238" s="60">
        <f>COUNTIF(P$7:$P238,$AA$5)</f>
        <v>0</v>
      </c>
      <c r="B238" s="60">
        <f>COUNTIF($P$7:P238,$AA$6)</f>
        <v>0</v>
      </c>
      <c r="C238" s="60">
        <f>COUNTIF($P$7:P238,$AA$7)</f>
        <v>0</v>
      </c>
      <c r="D238" s="60">
        <f>COUNTIF($P$7:P238,$AA$8)+COUNTIF($P$7:P238,$AA$9)</f>
        <v>0</v>
      </c>
      <c r="E238" s="60">
        <f>COUNTIF($P$7:P238,$AA$8)</f>
        <v>0</v>
      </c>
      <c r="F238" s="60">
        <f>COUNTIF($P$7:P238,$AA$9)</f>
        <v>0</v>
      </c>
      <c r="G238" s="60">
        <f>COUNTIF($P$7:P238,$AA$10)</f>
        <v>0</v>
      </c>
      <c r="H238" s="60">
        <f>COUNTIF($P$7:P238,$AA$11)</f>
        <v>0</v>
      </c>
      <c r="I238" s="60">
        <f>COUNTIF($P$7:P238,$AA$12)</f>
        <v>0</v>
      </c>
      <c r="J238" s="60">
        <f>COUNTIF($P$7:P238,$AA$13)</f>
        <v>0</v>
      </c>
      <c r="K238" s="60">
        <f>COUNTIF($P$7:P238,$AA$14)</f>
        <v>0</v>
      </c>
      <c r="L238" s="60">
        <f t="shared" si="13"/>
        <v>0</v>
      </c>
      <c r="M238" s="54"/>
      <c r="N238" s="54"/>
      <c r="O238" s="54"/>
      <c r="P238" s="58">
        <f t="shared" si="14"/>
      </c>
      <c r="Q238" s="54"/>
      <c r="R238" s="71"/>
      <c r="S238" s="101"/>
      <c r="T238" s="101"/>
      <c r="U238" s="102">
        <f t="shared" si="15"/>
      </c>
    </row>
    <row r="239" spans="1:21" ht="21" customHeight="1">
      <c r="A239" s="60">
        <f>COUNTIF(P$7:$P239,$AA$5)</f>
        <v>0</v>
      </c>
      <c r="B239" s="60">
        <f>COUNTIF($P$7:P239,$AA$6)</f>
        <v>0</v>
      </c>
      <c r="C239" s="60">
        <f>COUNTIF($P$7:P239,$AA$7)</f>
        <v>0</v>
      </c>
      <c r="D239" s="60">
        <f>COUNTIF($P$7:P239,$AA$8)+COUNTIF($P$7:P239,$AA$9)</f>
        <v>0</v>
      </c>
      <c r="E239" s="60">
        <f>COUNTIF($P$7:P239,$AA$8)</f>
        <v>0</v>
      </c>
      <c r="F239" s="60">
        <f>COUNTIF($P$7:P239,$AA$9)</f>
        <v>0</v>
      </c>
      <c r="G239" s="60">
        <f>COUNTIF($P$7:P239,$AA$10)</f>
        <v>0</v>
      </c>
      <c r="H239" s="60">
        <f>COUNTIF($P$7:P239,$AA$11)</f>
        <v>0</v>
      </c>
      <c r="I239" s="60">
        <f>COUNTIF($P$7:P239,$AA$12)</f>
        <v>0</v>
      </c>
      <c r="J239" s="60">
        <f>COUNTIF($P$7:P239,$AA$13)</f>
        <v>0</v>
      </c>
      <c r="K239" s="60">
        <f>COUNTIF($P$7:P239,$AA$14)</f>
        <v>0</v>
      </c>
      <c r="L239" s="60">
        <f t="shared" si="13"/>
        <v>0</v>
      </c>
      <c r="M239" s="54"/>
      <c r="N239" s="54"/>
      <c r="O239" s="54"/>
      <c r="P239" s="58">
        <f t="shared" si="14"/>
      </c>
      <c r="Q239" s="54"/>
      <c r="R239" s="71"/>
      <c r="S239" s="101"/>
      <c r="T239" s="101"/>
      <c r="U239" s="102">
        <f t="shared" si="15"/>
      </c>
    </row>
    <row r="240" spans="1:21" ht="21" customHeight="1">
      <c r="A240" s="60">
        <f>COUNTIF(P$7:$P240,$AA$5)</f>
        <v>0</v>
      </c>
      <c r="B240" s="60">
        <f>COUNTIF($P$7:P240,$AA$6)</f>
        <v>0</v>
      </c>
      <c r="C240" s="60">
        <f>COUNTIF($P$7:P240,$AA$7)</f>
        <v>0</v>
      </c>
      <c r="D240" s="60">
        <f>COUNTIF($P$7:P240,$AA$8)+COUNTIF($P$7:P240,$AA$9)</f>
        <v>0</v>
      </c>
      <c r="E240" s="60">
        <f>COUNTIF($P$7:P240,$AA$8)</f>
        <v>0</v>
      </c>
      <c r="F240" s="60">
        <f>COUNTIF($P$7:P240,$AA$9)</f>
        <v>0</v>
      </c>
      <c r="G240" s="60">
        <f>COUNTIF($P$7:P240,$AA$10)</f>
        <v>0</v>
      </c>
      <c r="H240" s="60">
        <f>COUNTIF($P$7:P240,$AA$11)</f>
        <v>0</v>
      </c>
      <c r="I240" s="60">
        <f>COUNTIF($P$7:P240,$AA$12)</f>
        <v>0</v>
      </c>
      <c r="J240" s="60">
        <f>COUNTIF($P$7:P240,$AA$13)</f>
        <v>0</v>
      </c>
      <c r="K240" s="60">
        <f>COUNTIF($P$7:P240,$AA$14)</f>
        <v>0</v>
      </c>
      <c r="L240" s="60">
        <f t="shared" si="13"/>
        <v>0</v>
      </c>
      <c r="M240" s="54"/>
      <c r="N240" s="54"/>
      <c r="O240" s="54"/>
      <c r="P240" s="58">
        <f t="shared" si="14"/>
      </c>
      <c r="Q240" s="54"/>
      <c r="R240" s="71"/>
      <c r="S240" s="101"/>
      <c r="T240" s="101"/>
      <c r="U240" s="102">
        <f t="shared" si="15"/>
      </c>
    </row>
    <row r="241" spans="1:21" ht="21" customHeight="1" thickBot="1">
      <c r="A241" s="60">
        <f>COUNTIF(P$7:$P241,$AA$5)</f>
        <v>0</v>
      </c>
      <c r="B241" s="60">
        <f>COUNTIF($P$7:P241,$AA$6)</f>
        <v>0</v>
      </c>
      <c r="C241" s="60">
        <f>COUNTIF($P$7:P241,$AA$7)</f>
        <v>0</v>
      </c>
      <c r="D241" s="60">
        <f>COUNTIF($P$7:P241,$AA$8)+COUNTIF($P$7:P241,$AA$9)</f>
        <v>0</v>
      </c>
      <c r="E241" s="60">
        <f>COUNTIF($P$7:P241,$AA$8)</f>
        <v>0</v>
      </c>
      <c r="F241" s="60">
        <f>COUNTIF($P$7:P241,$AA$9)</f>
        <v>0</v>
      </c>
      <c r="G241" s="60">
        <f>COUNTIF($P$7:P241,$AA$10)</f>
        <v>0</v>
      </c>
      <c r="H241" s="60">
        <f>COUNTIF($P$7:P241,$AA$11)</f>
        <v>0</v>
      </c>
      <c r="I241" s="60">
        <f>COUNTIF($P$7:P241,$AA$12)</f>
        <v>0</v>
      </c>
      <c r="J241" s="60">
        <f>COUNTIF($P$7:P241,$AA$13)</f>
        <v>0</v>
      </c>
      <c r="K241" s="60">
        <f>COUNTIF($P$7:P241,$AA$14)</f>
        <v>0</v>
      </c>
      <c r="L241" s="60">
        <f t="shared" si="13"/>
        <v>0</v>
      </c>
      <c r="M241" s="56"/>
      <c r="N241" s="56"/>
      <c r="O241" s="56"/>
      <c r="P241" s="58">
        <f t="shared" si="14"/>
      </c>
      <c r="Q241" s="56"/>
      <c r="R241" s="72"/>
      <c r="S241" s="103"/>
      <c r="T241" s="103"/>
      <c r="U241" s="104">
        <f t="shared" si="15"/>
      </c>
    </row>
    <row r="242" spans="1:21" ht="21" customHeight="1" thickTop="1">
      <c r="A242" s="60">
        <f>COUNTIF(P$7:$P242,$AA$5)</f>
        <v>0</v>
      </c>
      <c r="B242" s="60">
        <f>COUNTIF($P$7:P242,$AA$6)</f>
        <v>0</v>
      </c>
      <c r="C242" s="60">
        <f>COUNTIF($P$7:P242,$AA$7)</f>
        <v>0</v>
      </c>
      <c r="D242" s="60">
        <f>COUNTIF($P$7:P242,$AA$8)+COUNTIF($P$7:P242,$AA$9)</f>
        <v>0</v>
      </c>
      <c r="E242" s="60">
        <f>COUNTIF($P$7:P242,$AA$8)</f>
        <v>0</v>
      </c>
      <c r="F242" s="60">
        <f>COUNTIF($P$7:P242,$AA$9)</f>
        <v>0</v>
      </c>
      <c r="G242" s="60">
        <f>COUNTIF($P$7:P242,$AA$10)</f>
        <v>0</v>
      </c>
      <c r="H242" s="60">
        <f>COUNTIF($P$7:P242,$AA$11)</f>
        <v>0</v>
      </c>
      <c r="I242" s="60">
        <f>COUNTIF($P$7:P242,$AA$12)</f>
        <v>0</v>
      </c>
      <c r="J242" s="60">
        <f>COUNTIF($P$7:P242,$AA$13)</f>
        <v>0</v>
      </c>
      <c r="K242" s="60">
        <f>COUNTIF($P$7:P242,$AA$14)</f>
        <v>0</v>
      </c>
      <c r="L242" s="60">
        <f t="shared" si="13"/>
        <v>0</v>
      </c>
      <c r="M242" s="157" t="s">
        <v>5</v>
      </c>
      <c r="N242" s="157"/>
      <c r="O242" s="157"/>
      <c r="P242" s="157"/>
      <c r="Q242" s="157"/>
      <c r="R242" s="158"/>
      <c r="S242" s="105">
        <f>SUM(S207:S241)</f>
        <v>0</v>
      </c>
      <c r="T242" s="105">
        <f>SUM(T207:T241)</f>
        <v>0</v>
      </c>
      <c r="U242" s="105">
        <f>S242-T242</f>
        <v>0</v>
      </c>
    </row>
    <row r="243" spans="1:21" ht="21" customHeight="1">
      <c r="A243" s="60">
        <f>COUNTIF(P$7:$P243,$AA$5)</f>
        <v>0</v>
      </c>
      <c r="B243" s="60">
        <f>COUNTIF($P$7:P243,$AA$6)</f>
        <v>0</v>
      </c>
      <c r="C243" s="60">
        <f>COUNTIF($P$7:P243,$AA$7)</f>
        <v>0</v>
      </c>
      <c r="D243" s="60">
        <f>COUNTIF($P$7:P243,$AA$8)+COUNTIF($P$7:P243,$AA$9)</f>
        <v>0</v>
      </c>
      <c r="E243" s="60">
        <f>COUNTIF($P$7:P243,$AA$8)</f>
        <v>0</v>
      </c>
      <c r="F243" s="60">
        <f>COUNTIF($P$7:P243,$AA$9)</f>
        <v>0</v>
      </c>
      <c r="G243" s="60">
        <f>COUNTIF($P$7:P243,$AA$10)</f>
        <v>0</v>
      </c>
      <c r="H243" s="60">
        <f>COUNTIF($P$7:P243,$AA$11)</f>
        <v>0</v>
      </c>
      <c r="I243" s="60">
        <f>COUNTIF($P$7:P243,$AA$12)</f>
        <v>0</v>
      </c>
      <c r="J243" s="60">
        <f>COUNTIF($P$7:P243,$AA$13)</f>
        <v>0</v>
      </c>
      <c r="K243" s="60">
        <f>COUNTIF($P$7:P243,$AA$14)</f>
        <v>0</v>
      </c>
      <c r="L243" s="60">
        <f t="shared" si="13"/>
        <v>0</v>
      </c>
      <c r="M243" s="60"/>
      <c r="N243" s="60"/>
      <c r="O243" s="60"/>
      <c r="P243" s="60"/>
      <c r="Q243" s="60"/>
      <c r="R243" s="159"/>
      <c r="S243" s="187" t="s">
        <v>6</v>
      </c>
      <c r="T243" s="187"/>
      <c r="U243" s="187"/>
    </row>
    <row r="244" spans="1:21" ht="21" customHeight="1">
      <c r="A244" s="60">
        <f>COUNTIF(P$7:$P244,$AA$5)</f>
        <v>0</v>
      </c>
      <c r="B244" s="60">
        <f>COUNTIF($P$7:P244,$AA$6)</f>
        <v>0</v>
      </c>
      <c r="C244" s="60">
        <f>COUNTIF($P$7:P244,$AA$7)</f>
        <v>0</v>
      </c>
      <c r="D244" s="60">
        <f>COUNTIF($P$7:P244,$AA$8)+COUNTIF($P$7:P244,$AA$9)</f>
        <v>0</v>
      </c>
      <c r="E244" s="60">
        <f>COUNTIF($P$7:P244,$AA$8)</f>
        <v>0</v>
      </c>
      <c r="F244" s="60">
        <f>COUNTIF($P$7:P244,$AA$9)</f>
        <v>0</v>
      </c>
      <c r="G244" s="60">
        <f>COUNTIF($P$7:P244,$AA$10)</f>
        <v>0</v>
      </c>
      <c r="H244" s="60">
        <f>COUNTIF($P$7:P244,$AA$11)</f>
        <v>0</v>
      </c>
      <c r="I244" s="60">
        <f>COUNTIF($P$7:P244,$AA$12)</f>
        <v>0</v>
      </c>
      <c r="J244" s="60">
        <f>COUNTIF($P$7:P244,$AA$13)</f>
        <v>0</v>
      </c>
      <c r="K244" s="60">
        <f>COUNTIF($P$7:P244,$AA$14)</f>
        <v>0</v>
      </c>
      <c r="L244" s="60">
        <f t="shared" si="13"/>
        <v>0</v>
      </c>
      <c r="M244" s="162" t="s">
        <v>135</v>
      </c>
      <c r="N244" s="60"/>
      <c r="O244" s="59">
        <f>IF($R$1="","",$R$1)</f>
        <v>6</v>
      </c>
      <c r="P244" s="162" t="s">
        <v>55</v>
      </c>
      <c r="Q244" s="146"/>
      <c r="R244" s="147" t="s">
        <v>6</v>
      </c>
      <c r="S244" s="114">
        <f>IF($R$2="","",$R$2)</f>
      </c>
      <c r="T244" s="147" t="s">
        <v>37</v>
      </c>
      <c r="U244" s="147" t="s">
        <v>56</v>
      </c>
    </row>
    <row r="245" spans="1:21" ht="21" customHeight="1">
      <c r="A245" s="60">
        <f>COUNTIF(P$7:$P245,$AA$5)</f>
        <v>0</v>
      </c>
      <c r="B245" s="60">
        <f>COUNTIF($P$7:P245,$AA$6)</f>
        <v>0</v>
      </c>
      <c r="C245" s="60">
        <f>COUNTIF($P$7:P245,$AA$7)</f>
        <v>0</v>
      </c>
      <c r="D245" s="60">
        <f>COUNTIF($P$7:P245,$AA$8)+COUNTIF($P$7:P245,$AA$9)</f>
        <v>0</v>
      </c>
      <c r="E245" s="60">
        <f>COUNTIF($P$7:P245,$AA$8)</f>
        <v>0</v>
      </c>
      <c r="F245" s="60">
        <f>COUNTIF($P$7:P245,$AA$9)</f>
        <v>0</v>
      </c>
      <c r="G245" s="60">
        <f>COUNTIF($P$7:P245,$AA$10)</f>
        <v>0</v>
      </c>
      <c r="H245" s="60">
        <f>COUNTIF($P$7:P245,$AA$11)</f>
        <v>0</v>
      </c>
      <c r="I245" s="60">
        <f>COUNTIF($P$7:P245,$AA$12)</f>
        <v>0</v>
      </c>
      <c r="J245" s="60">
        <f>COUNTIF($P$7:P245,$AA$13)</f>
        <v>0</v>
      </c>
      <c r="K245" s="60">
        <f>COUNTIF($P$7:P245,$AA$14)</f>
        <v>0</v>
      </c>
      <c r="L245" s="60">
        <f t="shared" si="13"/>
        <v>0</v>
      </c>
      <c r="M245" s="60"/>
      <c r="N245" s="148"/>
      <c r="O245" s="148"/>
      <c r="P245" s="148"/>
      <c r="Q245" s="149"/>
      <c r="R245" s="150"/>
      <c r="S245" s="151"/>
      <c r="T245" s="151" t="s">
        <v>57</v>
      </c>
      <c r="U245" s="152">
        <v>7</v>
      </c>
    </row>
    <row r="246" spans="1:21" ht="21" customHeight="1">
      <c r="A246" s="60">
        <f>COUNTIF(P$7:$P246,$AA$5)</f>
        <v>0</v>
      </c>
      <c r="B246" s="60">
        <f>COUNTIF($P$7:P246,$AA$6)</f>
        <v>0</v>
      </c>
      <c r="C246" s="60">
        <f>COUNTIF($P$7:P246,$AA$7)</f>
        <v>0</v>
      </c>
      <c r="D246" s="60">
        <f>COUNTIF($P$7:P246,$AA$8)+COUNTIF($P$7:P246,$AA$9)</f>
        <v>0</v>
      </c>
      <c r="E246" s="60">
        <f>COUNTIF($P$7:P246,$AA$8)</f>
        <v>0</v>
      </c>
      <c r="F246" s="60">
        <f>COUNTIF($P$7:P246,$AA$9)</f>
        <v>0</v>
      </c>
      <c r="G246" s="60">
        <f>COUNTIF($P$7:P246,$AA$10)</f>
        <v>0</v>
      </c>
      <c r="H246" s="60">
        <f>COUNTIF($P$7:P246,$AA$11)</f>
        <v>0</v>
      </c>
      <c r="I246" s="60">
        <f>COUNTIF($P$7:P246,$AA$12)</f>
        <v>0</v>
      </c>
      <c r="J246" s="60">
        <f>COUNTIF($P$7:P246,$AA$13)</f>
        <v>0</v>
      </c>
      <c r="K246" s="60">
        <f>COUNTIF($P$7:P246,$AA$14)</f>
        <v>0</v>
      </c>
      <c r="L246" s="60" t="str">
        <f t="shared" si="13"/>
        <v>整理　　　　番号</v>
      </c>
      <c r="M246" s="153" t="s">
        <v>0</v>
      </c>
      <c r="N246" s="153" t="s">
        <v>1</v>
      </c>
      <c r="O246" s="154" t="s">
        <v>73</v>
      </c>
      <c r="P246" s="154" t="s">
        <v>59</v>
      </c>
      <c r="Q246" s="154" t="s">
        <v>53</v>
      </c>
      <c r="R246" s="155" t="s">
        <v>54</v>
      </c>
      <c r="S246" s="156" t="s">
        <v>2</v>
      </c>
      <c r="T246" s="156" t="s">
        <v>3</v>
      </c>
      <c r="U246" s="156" t="s">
        <v>4</v>
      </c>
    </row>
    <row r="247" spans="1:21" ht="21" customHeight="1">
      <c r="A247" s="60">
        <f>COUNTIF(P$7:$P247,$AA$5)</f>
        <v>0</v>
      </c>
      <c r="B247" s="60">
        <f>COUNTIF($P$7:P247,$AA$6)</f>
        <v>0</v>
      </c>
      <c r="C247" s="60">
        <f>COUNTIF($P$7:P247,$AA$7)</f>
        <v>0</v>
      </c>
      <c r="D247" s="60">
        <f>COUNTIF($P$7:P247,$AA$8)+COUNTIF($P$7:P247,$AA$9)</f>
        <v>0</v>
      </c>
      <c r="E247" s="60">
        <f>COUNTIF($P$7:P247,$AA$8)</f>
        <v>0</v>
      </c>
      <c r="F247" s="60">
        <f>COUNTIF($P$7:P247,$AA$9)</f>
        <v>0</v>
      </c>
      <c r="G247" s="60">
        <f>COUNTIF($P$7:P247,$AA$10)</f>
        <v>0</v>
      </c>
      <c r="H247" s="60">
        <f>COUNTIF($P$7:P247,$AA$11)</f>
        <v>0</v>
      </c>
      <c r="I247" s="60">
        <f>COUNTIF($P$7:P247,$AA$12)</f>
        <v>0</v>
      </c>
      <c r="J247" s="60">
        <f>COUNTIF($P$7:P247,$AA$13)</f>
        <v>0</v>
      </c>
      <c r="K247" s="60">
        <f>COUNTIF($P$7:P247,$AA$14)</f>
        <v>0</v>
      </c>
      <c r="L247" s="60">
        <f t="shared" si="13"/>
        <v>0</v>
      </c>
      <c r="M247" s="160"/>
      <c r="N247" s="160"/>
      <c r="O247" s="160"/>
      <c r="P247" s="57">
        <f>IF(O247="","",VLOOKUP(O247,$Y$5:$AA$16,3,FALSE))</f>
      </c>
      <c r="Q247" s="160"/>
      <c r="R247" s="161" t="s">
        <v>84</v>
      </c>
      <c r="S247" s="102">
        <f>S242</f>
        <v>0</v>
      </c>
      <c r="T247" s="102">
        <f>T242</f>
        <v>0</v>
      </c>
      <c r="U247" s="102">
        <f>U242</f>
        <v>0</v>
      </c>
    </row>
    <row r="248" spans="1:21" ht="21" customHeight="1">
      <c r="A248" s="60">
        <f>COUNTIF(P$7:$P248,$AA$5)</f>
        <v>0</v>
      </c>
      <c r="B248" s="60">
        <f>COUNTIF($P$7:P248,$AA$6)</f>
        <v>0</v>
      </c>
      <c r="C248" s="60">
        <f>COUNTIF($P$7:P248,$AA$7)</f>
        <v>0</v>
      </c>
      <c r="D248" s="60">
        <f>COUNTIF($P$7:P248,$AA$8)+COUNTIF($P$7:P248,$AA$9)</f>
        <v>0</v>
      </c>
      <c r="E248" s="60">
        <f>COUNTIF($P$7:P248,$AA$8)</f>
        <v>0</v>
      </c>
      <c r="F248" s="60">
        <f>COUNTIF($P$7:P248,$AA$9)</f>
        <v>0</v>
      </c>
      <c r="G248" s="60">
        <f>COUNTIF($P$7:P248,$AA$10)</f>
        <v>0</v>
      </c>
      <c r="H248" s="60">
        <f>COUNTIF($P$7:P248,$AA$11)</f>
        <v>0</v>
      </c>
      <c r="I248" s="60">
        <f>COUNTIF($P$7:P248,$AA$12)</f>
        <v>0</v>
      </c>
      <c r="J248" s="60">
        <f>COUNTIF($P$7:P248,$AA$13)</f>
        <v>0</v>
      </c>
      <c r="K248" s="60">
        <f>COUNTIF($P$7:P248,$AA$14)</f>
        <v>0</v>
      </c>
      <c r="L248" s="60">
        <f t="shared" si="13"/>
        <v>0</v>
      </c>
      <c r="M248" s="54"/>
      <c r="N248" s="54"/>
      <c r="O248" s="54"/>
      <c r="P248" s="58">
        <f aca="true" t="shared" si="16" ref="P248:P281">IF(O248="","",VLOOKUP(O248,$Y$5:$AA$16,3,FALSE))</f>
      </c>
      <c r="Q248" s="54"/>
      <c r="R248" s="71"/>
      <c r="S248" s="101"/>
      <c r="T248" s="101"/>
      <c r="U248" s="102">
        <f aca="true" t="shared" si="17" ref="U248:U281">IF(AND(S248="",T248=""),"",U247+S248-T248)</f>
      </c>
    </row>
    <row r="249" spans="1:21" ht="21" customHeight="1">
      <c r="A249" s="60">
        <f>COUNTIF(P$7:$P249,$AA$5)</f>
        <v>0</v>
      </c>
      <c r="B249" s="60">
        <f>COUNTIF($P$7:P249,$AA$6)</f>
        <v>0</v>
      </c>
      <c r="C249" s="60">
        <f>COUNTIF($P$7:P249,$AA$7)</f>
        <v>0</v>
      </c>
      <c r="D249" s="60">
        <f>COUNTIF($P$7:P249,$AA$8)+COUNTIF($P$7:P249,$AA$9)</f>
        <v>0</v>
      </c>
      <c r="E249" s="60">
        <f>COUNTIF($P$7:P249,$AA$8)</f>
        <v>0</v>
      </c>
      <c r="F249" s="60">
        <f>COUNTIF($P$7:P249,$AA$9)</f>
        <v>0</v>
      </c>
      <c r="G249" s="60">
        <f>COUNTIF($P$7:P249,$AA$10)</f>
        <v>0</v>
      </c>
      <c r="H249" s="60">
        <f>COUNTIF($P$7:P249,$AA$11)</f>
        <v>0</v>
      </c>
      <c r="I249" s="60">
        <f>COUNTIF($P$7:P249,$AA$12)</f>
        <v>0</v>
      </c>
      <c r="J249" s="60">
        <f>COUNTIF($P$7:P249,$AA$13)</f>
        <v>0</v>
      </c>
      <c r="K249" s="60">
        <f>COUNTIF($P$7:P249,$AA$14)</f>
        <v>0</v>
      </c>
      <c r="L249" s="60">
        <f t="shared" si="13"/>
        <v>0</v>
      </c>
      <c r="M249" s="54"/>
      <c r="N249" s="54"/>
      <c r="O249" s="54"/>
      <c r="P249" s="58">
        <f t="shared" si="16"/>
      </c>
      <c r="Q249" s="54"/>
      <c r="R249" s="71"/>
      <c r="S249" s="101"/>
      <c r="T249" s="101"/>
      <c r="U249" s="102">
        <f t="shared" si="17"/>
      </c>
    </row>
    <row r="250" spans="1:21" ht="21" customHeight="1">
      <c r="A250" s="60">
        <f>COUNTIF(P$7:$P250,$AA$5)</f>
        <v>0</v>
      </c>
      <c r="B250" s="60">
        <f>COUNTIF($P$7:P250,$AA$6)</f>
        <v>0</v>
      </c>
      <c r="C250" s="60">
        <f>COUNTIF($P$7:P250,$AA$7)</f>
        <v>0</v>
      </c>
      <c r="D250" s="60">
        <f>COUNTIF($P$7:P250,$AA$8)+COUNTIF($P$7:P250,$AA$9)</f>
        <v>0</v>
      </c>
      <c r="E250" s="60">
        <f>COUNTIF($P$7:P250,$AA$8)</f>
        <v>0</v>
      </c>
      <c r="F250" s="60">
        <f>COUNTIF($P$7:P250,$AA$9)</f>
        <v>0</v>
      </c>
      <c r="G250" s="60">
        <f>COUNTIF($P$7:P250,$AA$10)</f>
        <v>0</v>
      </c>
      <c r="H250" s="60">
        <f>COUNTIF($P$7:P250,$AA$11)</f>
        <v>0</v>
      </c>
      <c r="I250" s="60">
        <f>COUNTIF($P$7:P250,$AA$12)</f>
        <v>0</v>
      </c>
      <c r="J250" s="60">
        <f>COUNTIF($P$7:P250,$AA$13)</f>
        <v>0</v>
      </c>
      <c r="K250" s="60">
        <f>COUNTIF($P$7:P250,$AA$14)</f>
        <v>0</v>
      </c>
      <c r="L250" s="60">
        <f t="shared" si="13"/>
        <v>0</v>
      </c>
      <c r="M250" s="54"/>
      <c r="N250" s="54"/>
      <c r="O250" s="54"/>
      <c r="P250" s="58">
        <f t="shared" si="16"/>
      </c>
      <c r="Q250" s="54"/>
      <c r="R250" s="71"/>
      <c r="S250" s="101"/>
      <c r="T250" s="101"/>
      <c r="U250" s="102">
        <f t="shared" si="17"/>
      </c>
    </row>
    <row r="251" spans="1:21" ht="21" customHeight="1">
      <c r="A251" s="60">
        <f>COUNTIF(P$7:$P251,$AA$5)</f>
        <v>0</v>
      </c>
      <c r="B251" s="60">
        <f>COUNTIF($P$7:P251,$AA$6)</f>
        <v>0</v>
      </c>
      <c r="C251" s="60">
        <f>COUNTIF($P$7:P251,$AA$7)</f>
        <v>0</v>
      </c>
      <c r="D251" s="60">
        <f>COUNTIF($P$7:P251,$AA$8)+COUNTIF($P$7:P251,$AA$9)</f>
        <v>0</v>
      </c>
      <c r="E251" s="60">
        <f>COUNTIF($P$7:P251,$AA$8)</f>
        <v>0</v>
      </c>
      <c r="F251" s="60">
        <f>COUNTIF($P$7:P251,$AA$9)</f>
        <v>0</v>
      </c>
      <c r="G251" s="60">
        <f>COUNTIF($P$7:P251,$AA$10)</f>
        <v>0</v>
      </c>
      <c r="H251" s="60">
        <f>COUNTIF($P$7:P251,$AA$11)</f>
        <v>0</v>
      </c>
      <c r="I251" s="60">
        <f>COUNTIF($P$7:P251,$AA$12)</f>
        <v>0</v>
      </c>
      <c r="J251" s="60">
        <f>COUNTIF($P$7:P251,$AA$13)</f>
        <v>0</v>
      </c>
      <c r="K251" s="60">
        <f>COUNTIF($P$7:P251,$AA$14)</f>
        <v>0</v>
      </c>
      <c r="L251" s="60">
        <f t="shared" si="13"/>
        <v>0</v>
      </c>
      <c r="M251" s="54"/>
      <c r="N251" s="54"/>
      <c r="O251" s="54"/>
      <c r="P251" s="58">
        <f t="shared" si="16"/>
      </c>
      <c r="Q251" s="54"/>
      <c r="R251" s="71"/>
      <c r="S251" s="101"/>
      <c r="T251" s="101"/>
      <c r="U251" s="102">
        <f t="shared" si="17"/>
      </c>
    </row>
    <row r="252" spans="1:21" ht="21" customHeight="1">
      <c r="A252" s="60">
        <f>COUNTIF(P$7:$P252,$AA$5)</f>
        <v>0</v>
      </c>
      <c r="B252" s="60">
        <f>COUNTIF($P$7:P252,$AA$6)</f>
        <v>0</v>
      </c>
      <c r="C252" s="60">
        <f>COUNTIF($P$7:P252,$AA$7)</f>
        <v>0</v>
      </c>
      <c r="D252" s="60">
        <f>COUNTIF($P$7:P252,$AA$8)+COUNTIF($P$7:P252,$AA$9)</f>
        <v>0</v>
      </c>
      <c r="E252" s="60">
        <f>COUNTIF($P$7:P252,$AA$8)</f>
        <v>0</v>
      </c>
      <c r="F252" s="60">
        <f>COUNTIF($P$7:P252,$AA$9)</f>
        <v>0</v>
      </c>
      <c r="G252" s="60">
        <f>COUNTIF($P$7:P252,$AA$10)</f>
        <v>0</v>
      </c>
      <c r="H252" s="60">
        <f>COUNTIF($P$7:P252,$AA$11)</f>
        <v>0</v>
      </c>
      <c r="I252" s="60">
        <f>COUNTIF($P$7:P252,$AA$12)</f>
        <v>0</v>
      </c>
      <c r="J252" s="60">
        <f>COUNTIF($P$7:P252,$AA$13)</f>
        <v>0</v>
      </c>
      <c r="K252" s="60">
        <f>COUNTIF($P$7:P252,$AA$14)</f>
        <v>0</v>
      </c>
      <c r="L252" s="60">
        <f t="shared" si="13"/>
        <v>0</v>
      </c>
      <c r="M252" s="54"/>
      <c r="N252" s="54"/>
      <c r="O252" s="54"/>
      <c r="P252" s="58">
        <f t="shared" si="16"/>
      </c>
      <c r="Q252" s="54"/>
      <c r="R252" s="71"/>
      <c r="S252" s="101"/>
      <c r="T252" s="101"/>
      <c r="U252" s="102">
        <f t="shared" si="17"/>
      </c>
    </row>
    <row r="253" spans="1:21" ht="21" customHeight="1">
      <c r="A253" s="60">
        <f>COUNTIF(P$7:$P253,$AA$5)</f>
        <v>0</v>
      </c>
      <c r="B253" s="60">
        <f>COUNTIF($P$7:P253,$AA$6)</f>
        <v>0</v>
      </c>
      <c r="C253" s="60">
        <f>COUNTIF($P$7:P253,$AA$7)</f>
        <v>0</v>
      </c>
      <c r="D253" s="60">
        <f>COUNTIF($P$7:P253,$AA$8)+COUNTIF($P$7:P253,$AA$9)</f>
        <v>0</v>
      </c>
      <c r="E253" s="60">
        <f>COUNTIF($P$7:P253,$AA$8)</f>
        <v>0</v>
      </c>
      <c r="F253" s="60">
        <f>COUNTIF($P$7:P253,$AA$9)</f>
        <v>0</v>
      </c>
      <c r="G253" s="60">
        <f>COUNTIF($P$7:P253,$AA$10)</f>
        <v>0</v>
      </c>
      <c r="H253" s="60">
        <f>COUNTIF($P$7:P253,$AA$11)</f>
        <v>0</v>
      </c>
      <c r="I253" s="60">
        <f>COUNTIF($P$7:P253,$AA$12)</f>
        <v>0</v>
      </c>
      <c r="J253" s="60">
        <f>COUNTIF($P$7:P253,$AA$13)</f>
        <v>0</v>
      </c>
      <c r="K253" s="60">
        <f>COUNTIF($P$7:P253,$AA$14)</f>
        <v>0</v>
      </c>
      <c r="L253" s="60">
        <f t="shared" si="13"/>
        <v>0</v>
      </c>
      <c r="M253" s="54"/>
      <c r="N253" s="54"/>
      <c r="O253" s="54"/>
      <c r="P253" s="58">
        <f t="shared" si="16"/>
      </c>
      <c r="Q253" s="54"/>
      <c r="R253" s="71"/>
      <c r="S253" s="101"/>
      <c r="T253" s="101"/>
      <c r="U253" s="102">
        <f t="shared" si="17"/>
      </c>
    </row>
    <row r="254" spans="1:21" ht="21" customHeight="1">
      <c r="A254" s="60">
        <f>COUNTIF(P$7:$P254,$AA$5)</f>
        <v>0</v>
      </c>
      <c r="B254" s="60">
        <f>COUNTIF($P$7:P254,$AA$6)</f>
        <v>0</v>
      </c>
      <c r="C254" s="60">
        <f>COUNTIF($P$7:P254,$AA$7)</f>
        <v>0</v>
      </c>
      <c r="D254" s="60">
        <f>COUNTIF($P$7:P254,$AA$8)+COUNTIF($P$7:P254,$AA$9)</f>
        <v>0</v>
      </c>
      <c r="E254" s="60">
        <f>COUNTIF($P$7:P254,$AA$8)</f>
        <v>0</v>
      </c>
      <c r="F254" s="60">
        <f>COUNTIF($P$7:P254,$AA$9)</f>
        <v>0</v>
      </c>
      <c r="G254" s="60">
        <f>COUNTIF($P$7:P254,$AA$10)</f>
        <v>0</v>
      </c>
      <c r="H254" s="60">
        <f>COUNTIF($P$7:P254,$AA$11)</f>
        <v>0</v>
      </c>
      <c r="I254" s="60">
        <f>COUNTIF($P$7:P254,$AA$12)</f>
        <v>0</v>
      </c>
      <c r="J254" s="60">
        <f>COUNTIF($P$7:P254,$AA$13)</f>
        <v>0</v>
      </c>
      <c r="K254" s="60">
        <f>COUNTIF($P$7:P254,$AA$14)</f>
        <v>0</v>
      </c>
      <c r="L254" s="60">
        <f t="shared" si="13"/>
        <v>0</v>
      </c>
      <c r="M254" s="54"/>
      <c r="N254" s="54"/>
      <c r="O254" s="54"/>
      <c r="P254" s="58">
        <f t="shared" si="16"/>
      </c>
      <c r="Q254" s="54"/>
      <c r="R254" s="71"/>
      <c r="S254" s="101"/>
      <c r="T254" s="101"/>
      <c r="U254" s="102">
        <f t="shared" si="17"/>
      </c>
    </row>
    <row r="255" spans="1:21" ht="21" customHeight="1">
      <c r="A255" s="60">
        <f>COUNTIF(P$7:$P255,$AA$5)</f>
        <v>0</v>
      </c>
      <c r="B255" s="60">
        <f>COUNTIF($P$7:P255,$AA$6)</f>
        <v>0</v>
      </c>
      <c r="C255" s="60">
        <f>COUNTIF($P$7:P255,$AA$7)</f>
        <v>0</v>
      </c>
      <c r="D255" s="60">
        <f>COUNTIF($P$7:P255,$AA$8)+COUNTIF($P$7:P255,$AA$9)</f>
        <v>0</v>
      </c>
      <c r="E255" s="60">
        <f>COUNTIF($P$7:P255,$AA$8)</f>
        <v>0</v>
      </c>
      <c r="F255" s="60">
        <f>COUNTIF($P$7:P255,$AA$9)</f>
        <v>0</v>
      </c>
      <c r="G255" s="60">
        <f>COUNTIF($P$7:P255,$AA$10)</f>
        <v>0</v>
      </c>
      <c r="H255" s="60">
        <f>COUNTIF($P$7:P255,$AA$11)</f>
        <v>0</v>
      </c>
      <c r="I255" s="60">
        <f>COUNTIF($P$7:P255,$AA$12)</f>
        <v>0</v>
      </c>
      <c r="J255" s="60">
        <f>COUNTIF($P$7:P255,$AA$13)</f>
        <v>0</v>
      </c>
      <c r="K255" s="60">
        <f>COUNTIF($P$7:P255,$AA$14)</f>
        <v>0</v>
      </c>
      <c r="L255" s="60">
        <f t="shared" si="13"/>
        <v>0</v>
      </c>
      <c r="M255" s="54"/>
      <c r="N255" s="54"/>
      <c r="O255" s="54"/>
      <c r="P255" s="58">
        <f t="shared" si="16"/>
      </c>
      <c r="Q255" s="54"/>
      <c r="R255" s="71"/>
      <c r="S255" s="101"/>
      <c r="T255" s="101"/>
      <c r="U255" s="102">
        <f t="shared" si="17"/>
      </c>
    </row>
    <row r="256" spans="1:21" ht="21" customHeight="1">
      <c r="A256" s="60">
        <f>COUNTIF(P$7:$P256,$AA$5)</f>
        <v>0</v>
      </c>
      <c r="B256" s="60">
        <f>COUNTIF($P$7:P256,$AA$6)</f>
        <v>0</v>
      </c>
      <c r="C256" s="60">
        <f>COUNTIF($P$7:P256,$AA$7)</f>
        <v>0</v>
      </c>
      <c r="D256" s="60">
        <f>COUNTIF($P$7:P256,$AA$8)+COUNTIF($P$7:P256,$AA$9)</f>
        <v>0</v>
      </c>
      <c r="E256" s="60">
        <f>COUNTIF($P$7:P256,$AA$8)</f>
        <v>0</v>
      </c>
      <c r="F256" s="60">
        <f>COUNTIF($P$7:P256,$AA$9)</f>
        <v>0</v>
      </c>
      <c r="G256" s="60">
        <f>COUNTIF($P$7:P256,$AA$10)</f>
        <v>0</v>
      </c>
      <c r="H256" s="60">
        <f>COUNTIF($P$7:P256,$AA$11)</f>
        <v>0</v>
      </c>
      <c r="I256" s="60">
        <f>COUNTIF($P$7:P256,$AA$12)</f>
        <v>0</v>
      </c>
      <c r="J256" s="60">
        <f>COUNTIF($P$7:P256,$AA$13)</f>
        <v>0</v>
      </c>
      <c r="K256" s="60">
        <f>COUNTIF($P$7:P256,$AA$14)</f>
        <v>0</v>
      </c>
      <c r="L256" s="60">
        <f t="shared" si="13"/>
        <v>0</v>
      </c>
      <c r="M256" s="54"/>
      <c r="N256" s="54"/>
      <c r="O256" s="54"/>
      <c r="P256" s="58">
        <f t="shared" si="16"/>
      </c>
      <c r="Q256" s="54"/>
      <c r="R256" s="71"/>
      <c r="S256" s="101"/>
      <c r="T256" s="101"/>
      <c r="U256" s="102">
        <f t="shared" si="17"/>
      </c>
    </row>
    <row r="257" spans="1:21" ht="21" customHeight="1">
      <c r="A257" s="60">
        <f>COUNTIF(P$7:$P257,$AA$5)</f>
        <v>0</v>
      </c>
      <c r="B257" s="60">
        <f>COUNTIF($P$7:P257,$AA$6)</f>
        <v>0</v>
      </c>
      <c r="C257" s="60">
        <f>COUNTIF($P$7:P257,$AA$7)</f>
        <v>0</v>
      </c>
      <c r="D257" s="60">
        <f>COUNTIF($P$7:P257,$AA$8)+COUNTIF($P$7:P257,$AA$9)</f>
        <v>0</v>
      </c>
      <c r="E257" s="60">
        <f>COUNTIF($P$7:P257,$AA$8)</f>
        <v>0</v>
      </c>
      <c r="F257" s="60">
        <f>COUNTIF($P$7:P257,$AA$9)</f>
        <v>0</v>
      </c>
      <c r="G257" s="60">
        <f>COUNTIF($P$7:P257,$AA$10)</f>
        <v>0</v>
      </c>
      <c r="H257" s="60">
        <f>COUNTIF($P$7:P257,$AA$11)</f>
        <v>0</v>
      </c>
      <c r="I257" s="60">
        <f>COUNTIF($P$7:P257,$AA$12)</f>
        <v>0</v>
      </c>
      <c r="J257" s="60">
        <f>COUNTIF($P$7:P257,$AA$13)</f>
        <v>0</v>
      </c>
      <c r="K257" s="60">
        <f>COUNTIF($P$7:P257,$AA$14)</f>
        <v>0</v>
      </c>
      <c r="L257" s="60">
        <f t="shared" si="13"/>
        <v>0</v>
      </c>
      <c r="M257" s="54"/>
      <c r="N257" s="54"/>
      <c r="O257" s="54"/>
      <c r="P257" s="58">
        <f t="shared" si="16"/>
      </c>
      <c r="Q257" s="54"/>
      <c r="R257" s="71"/>
      <c r="S257" s="101"/>
      <c r="T257" s="101"/>
      <c r="U257" s="102">
        <f t="shared" si="17"/>
      </c>
    </row>
    <row r="258" spans="1:21" ht="21" customHeight="1">
      <c r="A258" s="60">
        <f>COUNTIF(P$7:$P258,$AA$5)</f>
        <v>0</v>
      </c>
      <c r="B258" s="60">
        <f>COUNTIF($P$7:P258,$AA$6)</f>
        <v>0</v>
      </c>
      <c r="C258" s="60">
        <f>COUNTIF($P$7:P258,$AA$7)</f>
        <v>0</v>
      </c>
      <c r="D258" s="60">
        <f>COUNTIF($P$7:P258,$AA$8)+COUNTIF($P$7:P258,$AA$9)</f>
        <v>0</v>
      </c>
      <c r="E258" s="60">
        <f>COUNTIF($P$7:P258,$AA$8)</f>
        <v>0</v>
      </c>
      <c r="F258" s="60">
        <f>COUNTIF($P$7:P258,$AA$9)</f>
        <v>0</v>
      </c>
      <c r="G258" s="60">
        <f>COUNTIF($P$7:P258,$AA$10)</f>
        <v>0</v>
      </c>
      <c r="H258" s="60">
        <f>COUNTIF($P$7:P258,$AA$11)</f>
        <v>0</v>
      </c>
      <c r="I258" s="60">
        <f>COUNTIF($P$7:P258,$AA$12)</f>
        <v>0</v>
      </c>
      <c r="J258" s="60">
        <f>COUNTIF($P$7:P258,$AA$13)</f>
        <v>0</v>
      </c>
      <c r="K258" s="60">
        <f>COUNTIF($P$7:P258,$AA$14)</f>
        <v>0</v>
      </c>
      <c r="L258" s="60">
        <f t="shared" si="13"/>
        <v>0</v>
      </c>
      <c r="M258" s="54"/>
      <c r="N258" s="54"/>
      <c r="O258" s="54"/>
      <c r="P258" s="58">
        <f t="shared" si="16"/>
      </c>
      <c r="Q258" s="54"/>
      <c r="R258" s="71"/>
      <c r="S258" s="101"/>
      <c r="T258" s="101"/>
      <c r="U258" s="102">
        <f t="shared" si="17"/>
      </c>
    </row>
    <row r="259" spans="1:21" ht="21" customHeight="1">
      <c r="A259" s="60">
        <f>COUNTIF(P$7:$P259,$AA$5)</f>
        <v>0</v>
      </c>
      <c r="B259" s="60">
        <f>COUNTIF($P$7:P259,$AA$6)</f>
        <v>0</v>
      </c>
      <c r="C259" s="60">
        <f>COUNTIF($P$7:P259,$AA$7)</f>
        <v>0</v>
      </c>
      <c r="D259" s="60">
        <f>COUNTIF($P$7:P259,$AA$8)+COUNTIF($P$7:P259,$AA$9)</f>
        <v>0</v>
      </c>
      <c r="E259" s="60">
        <f>COUNTIF($P$7:P259,$AA$8)</f>
        <v>0</v>
      </c>
      <c r="F259" s="60">
        <f>COUNTIF($P$7:P259,$AA$9)</f>
        <v>0</v>
      </c>
      <c r="G259" s="60">
        <f>COUNTIF($P$7:P259,$AA$10)</f>
        <v>0</v>
      </c>
      <c r="H259" s="60">
        <f>COUNTIF($P$7:P259,$AA$11)</f>
        <v>0</v>
      </c>
      <c r="I259" s="60">
        <f>COUNTIF($P$7:P259,$AA$12)</f>
        <v>0</v>
      </c>
      <c r="J259" s="60">
        <f>COUNTIF($P$7:P259,$AA$13)</f>
        <v>0</v>
      </c>
      <c r="K259" s="60">
        <f>COUNTIF($P$7:P259,$AA$14)</f>
        <v>0</v>
      </c>
      <c r="L259" s="60">
        <f t="shared" si="13"/>
        <v>0</v>
      </c>
      <c r="M259" s="54"/>
      <c r="N259" s="54"/>
      <c r="O259" s="54"/>
      <c r="P259" s="58">
        <f t="shared" si="16"/>
      </c>
      <c r="Q259" s="54"/>
      <c r="R259" s="71"/>
      <c r="S259" s="101"/>
      <c r="T259" s="101"/>
      <c r="U259" s="102">
        <f t="shared" si="17"/>
      </c>
    </row>
    <row r="260" spans="1:21" ht="21" customHeight="1">
      <c r="A260" s="60">
        <f>COUNTIF(P$7:$P260,$AA$5)</f>
        <v>0</v>
      </c>
      <c r="B260" s="60">
        <f>COUNTIF($P$7:P260,$AA$6)</f>
        <v>0</v>
      </c>
      <c r="C260" s="60">
        <f>COUNTIF($P$7:P260,$AA$7)</f>
        <v>0</v>
      </c>
      <c r="D260" s="60">
        <f>COUNTIF($P$7:P260,$AA$8)+COUNTIF($P$7:P260,$AA$9)</f>
        <v>0</v>
      </c>
      <c r="E260" s="60">
        <f>COUNTIF($P$7:P260,$AA$8)</f>
        <v>0</v>
      </c>
      <c r="F260" s="60">
        <f>COUNTIF($P$7:P260,$AA$9)</f>
        <v>0</v>
      </c>
      <c r="G260" s="60">
        <f>COUNTIF($P$7:P260,$AA$10)</f>
        <v>0</v>
      </c>
      <c r="H260" s="60">
        <f>COUNTIF($P$7:P260,$AA$11)</f>
        <v>0</v>
      </c>
      <c r="I260" s="60">
        <f>COUNTIF($P$7:P260,$AA$12)</f>
        <v>0</v>
      </c>
      <c r="J260" s="60">
        <f>COUNTIF($P$7:P260,$AA$13)</f>
        <v>0</v>
      </c>
      <c r="K260" s="60">
        <f>COUNTIF($P$7:P260,$AA$14)</f>
        <v>0</v>
      </c>
      <c r="L260" s="60">
        <f t="shared" si="13"/>
        <v>0</v>
      </c>
      <c r="M260" s="54"/>
      <c r="N260" s="54"/>
      <c r="O260" s="54"/>
      <c r="P260" s="58">
        <f t="shared" si="16"/>
      </c>
      <c r="Q260" s="54"/>
      <c r="R260" s="71"/>
      <c r="S260" s="101"/>
      <c r="T260" s="101"/>
      <c r="U260" s="102">
        <f t="shared" si="17"/>
      </c>
    </row>
    <row r="261" spans="1:21" ht="21" customHeight="1">
      <c r="A261" s="60">
        <f>COUNTIF(P$7:$P261,$AA$5)</f>
        <v>0</v>
      </c>
      <c r="B261" s="60">
        <f>COUNTIF($P$7:P261,$AA$6)</f>
        <v>0</v>
      </c>
      <c r="C261" s="60">
        <f>COUNTIF($P$7:P261,$AA$7)</f>
        <v>0</v>
      </c>
      <c r="D261" s="60">
        <f>COUNTIF($P$7:P261,$AA$8)+COUNTIF($P$7:P261,$AA$9)</f>
        <v>0</v>
      </c>
      <c r="E261" s="60">
        <f>COUNTIF($P$7:P261,$AA$8)</f>
        <v>0</v>
      </c>
      <c r="F261" s="60">
        <f>COUNTIF($P$7:P261,$AA$9)</f>
        <v>0</v>
      </c>
      <c r="G261" s="60">
        <f>COUNTIF($P$7:P261,$AA$10)</f>
        <v>0</v>
      </c>
      <c r="H261" s="60">
        <f>COUNTIF($P$7:P261,$AA$11)</f>
        <v>0</v>
      </c>
      <c r="I261" s="60">
        <f>COUNTIF($P$7:P261,$AA$12)</f>
        <v>0</v>
      </c>
      <c r="J261" s="60">
        <f>COUNTIF($P$7:P261,$AA$13)</f>
        <v>0</v>
      </c>
      <c r="K261" s="60">
        <f>COUNTIF($P$7:P261,$AA$14)</f>
        <v>0</v>
      </c>
      <c r="L261" s="60">
        <f t="shared" si="13"/>
        <v>0</v>
      </c>
      <c r="M261" s="54"/>
      <c r="N261" s="54"/>
      <c r="O261" s="54"/>
      <c r="P261" s="58">
        <f t="shared" si="16"/>
      </c>
      <c r="Q261" s="54"/>
      <c r="R261" s="71"/>
      <c r="S261" s="101"/>
      <c r="T261" s="101"/>
      <c r="U261" s="102">
        <f t="shared" si="17"/>
      </c>
    </row>
    <row r="262" spans="1:21" ht="21" customHeight="1">
      <c r="A262" s="60">
        <f>COUNTIF(P$7:$P262,$AA$5)</f>
        <v>0</v>
      </c>
      <c r="B262" s="60">
        <f>COUNTIF($P$7:P262,$AA$6)</f>
        <v>0</v>
      </c>
      <c r="C262" s="60">
        <f>COUNTIF($P$7:P262,$AA$7)</f>
        <v>0</v>
      </c>
      <c r="D262" s="60">
        <f>COUNTIF($P$7:P262,$AA$8)+COUNTIF($P$7:P262,$AA$9)</f>
        <v>0</v>
      </c>
      <c r="E262" s="60">
        <f>COUNTIF($P$7:P262,$AA$8)</f>
        <v>0</v>
      </c>
      <c r="F262" s="60">
        <f>COUNTIF($P$7:P262,$AA$9)</f>
        <v>0</v>
      </c>
      <c r="G262" s="60">
        <f>COUNTIF($P$7:P262,$AA$10)</f>
        <v>0</v>
      </c>
      <c r="H262" s="60">
        <f>COUNTIF($P$7:P262,$AA$11)</f>
        <v>0</v>
      </c>
      <c r="I262" s="60">
        <f>COUNTIF($P$7:P262,$AA$12)</f>
        <v>0</v>
      </c>
      <c r="J262" s="60">
        <f>COUNTIF($P$7:P262,$AA$13)</f>
        <v>0</v>
      </c>
      <c r="K262" s="60">
        <f>COUNTIF($P$7:P262,$AA$14)</f>
        <v>0</v>
      </c>
      <c r="L262" s="60">
        <f t="shared" si="13"/>
        <v>0</v>
      </c>
      <c r="M262" s="54"/>
      <c r="N262" s="54"/>
      <c r="O262" s="54"/>
      <c r="P262" s="58">
        <f t="shared" si="16"/>
      </c>
      <c r="Q262" s="54"/>
      <c r="R262" s="71"/>
      <c r="S262" s="101"/>
      <c r="T262" s="101"/>
      <c r="U262" s="102">
        <f t="shared" si="17"/>
      </c>
    </row>
    <row r="263" spans="1:21" ht="21" customHeight="1">
      <c r="A263" s="60">
        <f>COUNTIF(P$7:$P263,$AA$5)</f>
        <v>0</v>
      </c>
      <c r="B263" s="60">
        <f>COUNTIF($P$7:P263,$AA$6)</f>
        <v>0</v>
      </c>
      <c r="C263" s="60">
        <f>COUNTIF($P$7:P263,$AA$7)</f>
        <v>0</v>
      </c>
      <c r="D263" s="60">
        <f>COUNTIF($P$7:P263,$AA$8)+COUNTIF($P$7:P263,$AA$9)</f>
        <v>0</v>
      </c>
      <c r="E263" s="60">
        <f>COUNTIF($P$7:P263,$AA$8)</f>
        <v>0</v>
      </c>
      <c r="F263" s="60">
        <f>COUNTIF($P$7:P263,$AA$9)</f>
        <v>0</v>
      </c>
      <c r="G263" s="60">
        <f>COUNTIF($P$7:P263,$AA$10)</f>
        <v>0</v>
      </c>
      <c r="H263" s="60">
        <f>COUNTIF($P$7:P263,$AA$11)</f>
        <v>0</v>
      </c>
      <c r="I263" s="60">
        <f>COUNTIF($P$7:P263,$AA$12)</f>
        <v>0</v>
      </c>
      <c r="J263" s="60">
        <f>COUNTIF($P$7:P263,$AA$13)</f>
        <v>0</v>
      </c>
      <c r="K263" s="60">
        <f>COUNTIF($P$7:P263,$AA$14)</f>
        <v>0</v>
      </c>
      <c r="L263" s="60">
        <f t="shared" si="13"/>
        <v>0</v>
      </c>
      <c r="M263" s="54"/>
      <c r="N263" s="54"/>
      <c r="O263" s="54"/>
      <c r="P263" s="58">
        <f t="shared" si="16"/>
      </c>
      <c r="Q263" s="54"/>
      <c r="R263" s="71"/>
      <c r="S263" s="101"/>
      <c r="T263" s="101"/>
      <c r="U263" s="102">
        <f t="shared" si="17"/>
      </c>
    </row>
    <row r="264" spans="1:21" ht="21" customHeight="1">
      <c r="A264" s="60">
        <f>COUNTIF(P$7:$P264,$AA$5)</f>
        <v>0</v>
      </c>
      <c r="B264" s="60">
        <f>COUNTIF($P$7:P264,$AA$6)</f>
        <v>0</v>
      </c>
      <c r="C264" s="60">
        <f>COUNTIF($P$7:P264,$AA$7)</f>
        <v>0</v>
      </c>
      <c r="D264" s="60">
        <f>COUNTIF($P$7:P264,$AA$8)+COUNTIF($P$7:P264,$AA$9)</f>
        <v>0</v>
      </c>
      <c r="E264" s="60">
        <f>COUNTIF($P$7:P264,$AA$8)</f>
        <v>0</v>
      </c>
      <c r="F264" s="60">
        <f>COUNTIF($P$7:P264,$AA$9)</f>
        <v>0</v>
      </c>
      <c r="G264" s="60">
        <f>COUNTIF($P$7:P264,$AA$10)</f>
        <v>0</v>
      </c>
      <c r="H264" s="60">
        <f>COUNTIF($P$7:P264,$AA$11)</f>
        <v>0</v>
      </c>
      <c r="I264" s="60">
        <f>COUNTIF($P$7:P264,$AA$12)</f>
        <v>0</v>
      </c>
      <c r="J264" s="60">
        <f>COUNTIF($P$7:P264,$AA$13)</f>
        <v>0</v>
      </c>
      <c r="K264" s="60">
        <f>COUNTIF($P$7:P264,$AA$14)</f>
        <v>0</v>
      </c>
      <c r="L264" s="60">
        <f aca="true" t="shared" si="18" ref="L264:L327">Q264</f>
        <v>0</v>
      </c>
      <c r="M264" s="54"/>
      <c r="N264" s="54"/>
      <c r="O264" s="54"/>
      <c r="P264" s="58">
        <f t="shared" si="16"/>
      </c>
      <c r="Q264" s="54"/>
      <c r="R264" s="71"/>
      <c r="S264" s="101"/>
      <c r="T264" s="101"/>
      <c r="U264" s="102">
        <f t="shared" si="17"/>
      </c>
    </row>
    <row r="265" spans="1:21" ht="21" customHeight="1">
      <c r="A265" s="60">
        <f>COUNTIF(P$7:$P265,$AA$5)</f>
        <v>0</v>
      </c>
      <c r="B265" s="60">
        <f>COUNTIF($P$7:P265,$AA$6)</f>
        <v>0</v>
      </c>
      <c r="C265" s="60">
        <f>COUNTIF($P$7:P265,$AA$7)</f>
        <v>0</v>
      </c>
      <c r="D265" s="60">
        <f>COUNTIF($P$7:P265,$AA$8)+COUNTIF($P$7:P265,$AA$9)</f>
        <v>0</v>
      </c>
      <c r="E265" s="60">
        <f>COUNTIF($P$7:P265,$AA$8)</f>
        <v>0</v>
      </c>
      <c r="F265" s="60">
        <f>COUNTIF($P$7:P265,$AA$9)</f>
        <v>0</v>
      </c>
      <c r="G265" s="60">
        <f>COUNTIF($P$7:P265,$AA$10)</f>
        <v>0</v>
      </c>
      <c r="H265" s="60">
        <f>COUNTIF($P$7:P265,$AA$11)</f>
        <v>0</v>
      </c>
      <c r="I265" s="60">
        <f>COUNTIF($P$7:P265,$AA$12)</f>
        <v>0</v>
      </c>
      <c r="J265" s="60">
        <f>COUNTIF($P$7:P265,$AA$13)</f>
        <v>0</v>
      </c>
      <c r="K265" s="60">
        <f>COUNTIF($P$7:P265,$AA$14)</f>
        <v>0</v>
      </c>
      <c r="L265" s="60">
        <f t="shared" si="18"/>
        <v>0</v>
      </c>
      <c r="M265" s="54"/>
      <c r="N265" s="54"/>
      <c r="O265" s="54"/>
      <c r="P265" s="58">
        <f t="shared" si="16"/>
      </c>
      <c r="Q265" s="54"/>
      <c r="R265" s="71"/>
      <c r="S265" s="101"/>
      <c r="T265" s="101"/>
      <c r="U265" s="102">
        <f t="shared" si="17"/>
      </c>
    </row>
    <row r="266" spans="1:21" ht="21" customHeight="1">
      <c r="A266" s="60">
        <f>COUNTIF(P$7:$P266,$AA$5)</f>
        <v>0</v>
      </c>
      <c r="B266" s="60">
        <f>COUNTIF($P$7:P266,$AA$6)</f>
        <v>0</v>
      </c>
      <c r="C266" s="60">
        <f>COUNTIF($P$7:P266,$AA$7)</f>
        <v>0</v>
      </c>
      <c r="D266" s="60">
        <f>COUNTIF($P$7:P266,$AA$8)+COUNTIF($P$7:P266,$AA$9)</f>
        <v>0</v>
      </c>
      <c r="E266" s="60">
        <f>COUNTIF($P$7:P266,$AA$8)</f>
        <v>0</v>
      </c>
      <c r="F266" s="60">
        <f>COUNTIF($P$7:P266,$AA$9)</f>
        <v>0</v>
      </c>
      <c r="G266" s="60">
        <f>COUNTIF($P$7:P266,$AA$10)</f>
        <v>0</v>
      </c>
      <c r="H266" s="60">
        <f>COUNTIF($P$7:P266,$AA$11)</f>
        <v>0</v>
      </c>
      <c r="I266" s="60">
        <f>COUNTIF($P$7:P266,$AA$12)</f>
        <v>0</v>
      </c>
      <c r="J266" s="60">
        <f>COUNTIF($P$7:P266,$AA$13)</f>
        <v>0</v>
      </c>
      <c r="K266" s="60">
        <f>COUNTIF($P$7:P266,$AA$14)</f>
        <v>0</v>
      </c>
      <c r="L266" s="60">
        <f t="shared" si="18"/>
        <v>0</v>
      </c>
      <c r="M266" s="54"/>
      <c r="N266" s="54"/>
      <c r="O266" s="54"/>
      <c r="P266" s="58">
        <f t="shared" si="16"/>
      </c>
      <c r="Q266" s="54"/>
      <c r="R266" s="71"/>
      <c r="S266" s="101"/>
      <c r="T266" s="101"/>
      <c r="U266" s="102">
        <f t="shared" si="17"/>
      </c>
    </row>
    <row r="267" spans="1:21" ht="21" customHeight="1">
      <c r="A267" s="60">
        <f>COUNTIF(P$7:$P267,$AA$5)</f>
        <v>0</v>
      </c>
      <c r="B267" s="60">
        <f>COUNTIF($P$7:P267,$AA$6)</f>
        <v>0</v>
      </c>
      <c r="C267" s="60">
        <f>COUNTIF($P$7:P267,$AA$7)</f>
        <v>0</v>
      </c>
      <c r="D267" s="60">
        <f>COUNTIF($P$7:P267,$AA$8)+COUNTIF($P$7:P267,$AA$9)</f>
        <v>0</v>
      </c>
      <c r="E267" s="60">
        <f>COUNTIF($P$7:P267,$AA$8)</f>
        <v>0</v>
      </c>
      <c r="F267" s="60">
        <f>COUNTIF($P$7:P267,$AA$9)</f>
        <v>0</v>
      </c>
      <c r="G267" s="60">
        <f>COUNTIF($P$7:P267,$AA$10)</f>
        <v>0</v>
      </c>
      <c r="H267" s="60">
        <f>COUNTIF($P$7:P267,$AA$11)</f>
        <v>0</v>
      </c>
      <c r="I267" s="60">
        <f>COUNTIF($P$7:P267,$AA$12)</f>
        <v>0</v>
      </c>
      <c r="J267" s="60">
        <f>COUNTIF($P$7:P267,$AA$13)</f>
        <v>0</v>
      </c>
      <c r="K267" s="60">
        <f>COUNTIF($P$7:P267,$AA$14)</f>
        <v>0</v>
      </c>
      <c r="L267" s="60">
        <f t="shared" si="18"/>
        <v>0</v>
      </c>
      <c r="M267" s="54"/>
      <c r="N267" s="54"/>
      <c r="O267" s="54"/>
      <c r="P267" s="58">
        <f t="shared" si="16"/>
      </c>
      <c r="Q267" s="54"/>
      <c r="R267" s="71"/>
      <c r="S267" s="101"/>
      <c r="T267" s="101"/>
      <c r="U267" s="102">
        <f t="shared" si="17"/>
      </c>
    </row>
    <row r="268" spans="1:21" ht="21" customHeight="1">
      <c r="A268" s="60">
        <f>COUNTIF(P$7:$P268,$AA$5)</f>
        <v>0</v>
      </c>
      <c r="B268" s="60">
        <f>COUNTIF($P$7:P268,$AA$6)</f>
        <v>0</v>
      </c>
      <c r="C268" s="60">
        <f>COUNTIF($P$7:P268,$AA$7)</f>
        <v>0</v>
      </c>
      <c r="D268" s="60">
        <f>COUNTIF($P$7:P268,$AA$8)+COUNTIF($P$7:P268,$AA$9)</f>
        <v>0</v>
      </c>
      <c r="E268" s="60">
        <f>COUNTIF($P$7:P268,$AA$8)</f>
        <v>0</v>
      </c>
      <c r="F268" s="60">
        <f>COUNTIF($P$7:P268,$AA$9)</f>
        <v>0</v>
      </c>
      <c r="G268" s="60">
        <f>COUNTIF($P$7:P268,$AA$10)</f>
        <v>0</v>
      </c>
      <c r="H268" s="60">
        <f>COUNTIF($P$7:P268,$AA$11)</f>
        <v>0</v>
      </c>
      <c r="I268" s="60">
        <f>COUNTIF($P$7:P268,$AA$12)</f>
        <v>0</v>
      </c>
      <c r="J268" s="60">
        <f>COUNTIF($P$7:P268,$AA$13)</f>
        <v>0</v>
      </c>
      <c r="K268" s="60">
        <f>COUNTIF($P$7:P268,$AA$14)</f>
        <v>0</v>
      </c>
      <c r="L268" s="60">
        <f t="shared" si="18"/>
        <v>0</v>
      </c>
      <c r="M268" s="54"/>
      <c r="N268" s="54"/>
      <c r="O268" s="54"/>
      <c r="P268" s="58">
        <f t="shared" si="16"/>
      </c>
      <c r="Q268" s="54"/>
      <c r="R268" s="71"/>
      <c r="S268" s="101"/>
      <c r="T268" s="101"/>
      <c r="U268" s="102">
        <f t="shared" si="17"/>
      </c>
    </row>
    <row r="269" spans="1:21" ht="21" customHeight="1">
      <c r="A269" s="60">
        <f>COUNTIF(P$7:$P269,$AA$5)</f>
        <v>0</v>
      </c>
      <c r="B269" s="60">
        <f>COUNTIF($P$7:P269,$AA$6)</f>
        <v>0</v>
      </c>
      <c r="C269" s="60">
        <f>COUNTIF($P$7:P269,$AA$7)</f>
        <v>0</v>
      </c>
      <c r="D269" s="60">
        <f>COUNTIF($P$7:P269,$AA$8)+COUNTIF($P$7:P269,$AA$9)</f>
        <v>0</v>
      </c>
      <c r="E269" s="60">
        <f>COUNTIF($P$7:P269,$AA$8)</f>
        <v>0</v>
      </c>
      <c r="F269" s="60">
        <f>COUNTIF($P$7:P269,$AA$9)</f>
        <v>0</v>
      </c>
      <c r="G269" s="60">
        <f>COUNTIF($P$7:P269,$AA$10)</f>
        <v>0</v>
      </c>
      <c r="H269" s="60">
        <f>COUNTIF($P$7:P269,$AA$11)</f>
        <v>0</v>
      </c>
      <c r="I269" s="60">
        <f>COUNTIF($P$7:P269,$AA$12)</f>
        <v>0</v>
      </c>
      <c r="J269" s="60">
        <f>COUNTIF($P$7:P269,$AA$13)</f>
        <v>0</v>
      </c>
      <c r="K269" s="60">
        <f>COUNTIF($P$7:P269,$AA$14)</f>
        <v>0</v>
      </c>
      <c r="L269" s="60">
        <f t="shared" si="18"/>
        <v>0</v>
      </c>
      <c r="M269" s="54"/>
      <c r="N269" s="54"/>
      <c r="O269" s="54"/>
      <c r="P269" s="58">
        <f t="shared" si="16"/>
      </c>
      <c r="Q269" s="54"/>
      <c r="R269" s="71"/>
      <c r="S269" s="101"/>
      <c r="T269" s="101"/>
      <c r="U269" s="102">
        <f t="shared" si="17"/>
      </c>
    </row>
    <row r="270" spans="1:21" ht="21" customHeight="1">
      <c r="A270" s="60">
        <f>COUNTIF(P$7:$P270,$AA$5)</f>
        <v>0</v>
      </c>
      <c r="B270" s="60">
        <f>COUNTIF($P$7:P270,$AA$6)</f>
        <v>0</v>
      </c>
      <c r="C270" s="60">
        <f>COUNTIF($P$7:P270,$AA$7)</f>
        <v>0</v>
      </c>
      <c r="D270" s="60">
        <f>COUNTIF($P$7:P270,$AA$8)+COUNTIF($P$7:P270,$AA$9)</f>
        <v>0</v>
      </c>
      <c r="E270" s="60">
        <f>COUNTIF($P$7:P270,$AA$8)</f>
        <v>0</v>
      </c>
      <c r="F270" s="60">
        <f>COUNTIF($P$7:P270,$AA$9)</f>
        <v>0</v>
      </c>
      <c r="G270" s="60">
        <f>COUNTIF($P$7:P270,$AA$10)</f>
        <v>0</v>
      </c>
      <c r="H270" s="60">
        <f>COUNTIF($P$7:P270,$AA$11)</f>
        <v>0</v>
      </c>
      <c r="I270" s="60">
        <f>COUNTIF($P$7:P270,$AA$12)</f>
        <v>0</v>
      </c>
      <c r="J270" s="60">
        <f>COUNTIF($P$7:P270,$AA$13)</f>
        <v>0</v>
      </c>
      <c r="K270" s="60">
        <f>COUNTIF($P$7:P270,$AA$14)</f>
        <v>0</v>
      </c>
      <c r="L270" s="60">
        <f t="shared" si="18"/>
        <v>0</v>
      </c>
      <c r="M270" s="54"/>
      <c r="N270" s="54"/>
      <c r="O270" s="54"/>
      <c r="P270" s="58">
        <f t="shared" si="16"/>
      </c>
      <c r="Q270" s="54"/>
      <c r="R270" s="71"/>
      <c r="S270" s="101"/>
      <c r="T270" s="101"/>
      <c r="U270" s="102">
        <f t="shared" si="17"/>
      </c>
    </row>
    <row r="271" spans="1:21" ht="21" customHeight="1">
      <c r="A271" s="60">
        <f>COUNTIF(P$7:$P271,$AA$5)</f>
        <v>0</v>
      </c>
      <c r="B271" s="60">
        <f>COUNTIF($P$7:P271,$AA$6)</f>
        <v>0</v>
      </c>
      <c r="C271" s="60">
        <f>COUNTIF($P$7:P271,$AA$7)</f>
        <v>0</v>
      </c>
      <c r="D271" s="60">
        <f>COUNTIF($P$7:P271,$AA$8)+COUNTIF($P$7:P271,$AA$9)</f>
        <v>0</v>
      </c>
      <c r="E271" s="60">
        <f>COUNTIF($P$7:P271,$AA$8)</f>
        <v>0</v>
      </c>
      <c r="F271" s="60">
        <f>COUNTIF($P$7:P271,$AA$9)</f>
        <v>0</v>
      </c>
      <c r="G271" s="60">
        <f>COUNTIF($P$7:P271,$AA$10)</f>
        <v>0</v>
      </c>
      <c r="H271" s="60">
        <f>COUNTIF($P$7:P271,$AA$11)</f>
        <v>0</v>
      </c>
      <c r="I271" s="60">
        <f>COUNTIF($P$7:P271,$AA$12)</f>
        <v>0</v>
      </c>
      <c r="J271" s="60">
        <f>COUNTIF($P$7:P271,$AA$13)</f>
        <v>0</v>
      </c>
      <c r="K271" s="60">
        <f>COUNTIF($P$7:P271,$AA$14)</f>
        <v>0</v>
      </c>
      <c r="L271" s="60">
        <f t="shared" si="18"/>
        <v>0</v>
      </c>
      <c r="M271" s="54"/>
      <c r="N271" s="54"/>
      <c r="O271" s="54"/>
      <c r="P271" s="58">
        <f t="shared" si="16"/>
      </c>
      <c r="Q271" s="54"/>
      <c r="R271" s="71"/>
      <c r="S271" s="101"/>
      <c r="T271" s="101"/>
      <c r="U271" s="102">
        <f t="shared" si="17"/>
      </c>
    </row>
    <row r="272" spans="1:21" ht="21" customHeight="1">
      <c r="A272" s="60">
        <f>COUNTIF(P$7:$P272,$AA$5)</f>
        <v>0</v>
      </c>
      <c r="B272" s="60">
        <f>COUNTIF($P$7:P272,$AA$6)</f>
        <v>0</v>
      </c>
      <c r="C272" s="60">
        <f>COUNTIF($P$7:P272,$AA$7)</f>
        <v>0</v>
      </c>
      <c r="D272" s="60">
        <f>COUNTIF($P$7:P272,$AA$8)+COUNTIF($P$7:P272,$AA$9)</f>
        <v>0</v>
      </c>
      <c r="E272" s="60">
        <f>COUNTIF($P$7:P272,$AA$8)</f>
        <v>0</v>
      </c>
      <c r="F272" s="60">
        <f>COUNTIF($P$7:P272,$AA$9)</f>
        <v>0</v>
      </c>
      <c r="G272" s="60">
        <f>COUNTIF($P$7:P272,$AA$10)</f>
        <v>0</v>
      </c>
      <c r="H272" s="60">
        <f>COUNTIF($P$7:P272,$AA$11)</f>
        <v>0</v>
      </c>
      <c r="I272" s="60">
        <f>COUNTIF($P$7:P272,$AA$12)</f>
        <v>0</v>
      </c>
      <c r="J272" s="60">
        <f>COUNTIF($P$7:P272,$AA$13)</f>
        <v>0</v>
      </c>
      <c r="K272" s="60">
        <f>COUNTIF($P$7:P272,$AA$14)</f>
        <v>0</v>
      </c>
      <c r="L272" s="60">
        <f t="shared" si="18"/>
        <v>0</v>
      </c>
      <c r="M272" s="54"/>
      <c r="N272" s="54"/>
      <c r="O272" s="54"/>
      <c r="P272" s="58">
        <f t="shared" si="16"/>
      </c>
      <c r="Q272" s="54"/>
      <c r="R272" s="71"/>
      <c r="S272" s="101"/>
      <c r="T272" s="101"/>
      <c r="U272" s="102">
        <f t="shared" si="17"/>
      </c>
    </row>
    <row r="273" spans="1:21" ht="21" customHeight="1">
      <c r="A273" s="60">
        <f>COUNTIF(P$7:$P273,$AA$5)</f>
        <v>0</v>
      </c>
      <c r="B273" s="60">
        <f>COUNTIF($P$7:P273,$AA$6)</f>
        <v>0</v>
      </c>
      <c r="C273" s="60">
        <f>COUNTIF($P$7:P273,$AA$7)</f>
        <v>0</v>
      </c>
      <c r="D273" s="60">
        <f>COUNTIF($P$7:P273,$AA$8)+COUNTIF($P$7:P273,$AA$9)</f>
        <v>0</v>
      </c>
      <c r="E273" s="60">
        <f>COUNTIF($P$7:P273,$AA$8)</f>
        <v>0</v>
      </c>
      <c r="F273" s="60">
        <f>COUNTIF($P$7:P273,$AA$9)</f>
        <v>0</v>
      </c>
      <c r="G273" s="60">
        <f>COUNTIF($P$7:P273,$AA$10)</f>
        <v>0</v>
      </c>
      <c r="H273" s="60">
        <f>COUNTIF($P$7:P273,$AA$11)</f>
        <v>0</v>
      </c>
      <c r="I273" s="60">
        <f>COUNTIF($P$7:P273,$AA$12)</f>
        <v>0</v>
      </c>
      <c r="J273" s="60">
        <f>COUNTIF($P$7:P273,$AA$13)</f>
        <v>0</v>
      </c>
      <c r="K273" s="60">
        <f>COUNTIF($P$7:P273,$AA$14)</f>
        <v>0</v>
      </c>
      <c r="L273" s="60">
        <f t="shared" si="18"/>
        <v>0</v>
      </c>
      <c r="M273" s="54"/>
      <c r="N273" s="54"/>
      <c r="O273" s="54"/>
      <c r="P273" s="58">
        <f t="shared" si="16"/>
      </c>
      <c r="Q273" s="54"/>
      <c r="R273" s="71"/>
      <c r="S273" s="101"/>
      <c r="T273" s="101"/>
      <c r="U273" s="102">
        <f t="shared" si="17"/>
      </c>
    </row>
    <row r="274" spans="1:21" ht="21" customHeight="1">
      <c r="A274" s="60">
        <f>COUNTIF(P$7:$P274,$AA$5)</f>
        <v>0</v>
      </c>
      <c r="B274" s="60">
        <f>COUNTIF($P$7:P274,$AA$6)</f>
        <v>0</v>
      </c>
      <c r="C274" s="60">
        <f>COUNTIF($P$7:P274,$AA$7)</f>
        <v>0</v>
      </c>
      <c r="D274" s="60">
        <f>COUNTIF($P$7:P274,$AA$8)+COUNTIF($P$7:P274,$AA$9)</f>
        <v>0</v>
      </c>
      <c r="E274" s="60">
        <f>COUNTIF($P$7:P274,$AA$8)</f>
        <v>0</v>
      </c>
      <c r="F274" s="60">
        <f>COUNTIF($P$7:P274,$AA$9)</f>
        <v>0</v>
      </c>
      <c r="G274" s="60">
        <f>COUNTIF($P$7:P274,$AA$10)</f>
        <v>0</v>
      </c>
      <c r="H274" s="60">
        <f>COUNTIF($P$7:P274,$AA$11)</f>
        <v>0</v>
      </c>
      <c r="I274" s="60">
        <f>COUNTIF($P$7:P274,$AA$12)</f>
        <v>0</v>
      </c>
      <c r="J274" s="60">
        <f>COUNTIF($P$7:P274,$AA$13)</f>
        <v>0</v>
      </c>
      <c r="K274" s="60">
        <f>COUNTIF($P$7:P274,$AA$14)</f>
        <v>0</v>
      </c>
      <c r="L274" s="60">
        <f t="shared" si="18"/>
        <v>0</v>
      </c>
      <c r="M274" s="54"/>
      <c r="N274" s="54"/>
      <c r="O274" s="54"/>
      <c r="P274" s="58">
        <f t="shared" si="16"/>
      </c>
      <c r="Q274" s="54"/>
      <c r="R274" s="71"/>
      <c r="S274" s="101"/>
      <c r="T274" s="101"/>
      <c r="U274" s="102">
        <f t="shared" si="17"/>
      </c>
    </row>
    <row r="275" spans="1:21" ht="21" customHeight="1">
      <c r="A275" s="60">
        <f>COUNTIF(P$7:$P275,$AA$5)</f>
        <v>0</v>
      </c>
      <c r="B275" s="60">
        <f>COUNTIF($P$7:P275,$AA$6)</f>
        <v>0</v>
      </c>
      <c r="C275" s="60">
        <f>COUNTIF($P$7:P275,$AA$7)</f>
        <v>0</v>
      </c>
      <c r="D275" s="60">
        <f>COUNTIF($P$7:P275,$AA$8)+COUNTIF($P$7:P275,$AA$9)</f>
        <v>0</v>
      </c>
      <c r="E275" s="60">
        <f>COUNTIF($P$7:P275,$AA$8)</f>
        <v>0</v>
      </c>
      <c r="F275" s="60">
        <f>COUNTIF($P$7:P275,$AA$9)</f>
        <v>0</v>
      </c>
      <c r="G275" s="60">
        <f>COUNTIF($P$7:P275,$AA$10)</f>
        <v>0</v>
      </c>
      <c r="H275" s="60">
        <f>COUNTIF($P$7:P275,$AA$11)</f>
        <v>0</v>
      </c>
      <c r="I275" s="60">
        <f>COUNTIF($P$7:P275,$AA$12)</f>
        <v>0</v>
      </c>
      <c r="J275" s="60">
        <f>COUNTIF($P$7:P275,$AA$13)</f>
        <v>0</v>
      </c>
      <c r="K275" s="60">
        <f>COUNTIF($P$7:P275,$AA$14)</f>
        <v>0</v>
      </c>
      <c r="L275" s="60">
        <f t="shared" si="18"/>
        <v>0</v>
      </c>
      <c r="M275" s="54"/>
      <c r="N275" s="54"/>
      <c r="O275" s="54"/>
      <c r="P275" s="58">
        <f t="shared" si="16"/>
      </c>
      <c r="Q275" s="54"/>
      <c r="R275" s="71"/>
      <c r="S275" s="101"/>
      <c r="T275" s="101"/>
      <c r="U275" s="102">
        <f t="shared" si="17"/>
      </c>
    </row>
    <row r="276" spans="1:21" ht="21" customHeight="1">
      <c r="A276" s="60">
        <f>COUNTIF(P$7:$P276,$AA$5)</f>
        <v>0</v>
      </c>
      <c r="B276" s="60">
        <f>COUNTIF($P$7:P276,$AA$6)</f>
        <v>0</v>
      </c>
      <c r="C276" s="60">
        <f>COUNTIF($P$7:P276,$AA$7)</f>
        <v>0</v>
      </c>
      <c r="D276" s="60">
        <f>COUNTIF($P$7:P276,$AA$8)+COUNTIF($P$7:P276,$AA$9)</f>
        <v>0</v>
      </c>
      <c r="E276" s="60">
        <f>COUNTIF($P$7:P276,$AA$8)</f>
        <v>0</v>
      </c>
      <c r="F276" s="60">
        <f>COUNTIF($P$7:P276,$AA$9)</f>
        <v>0</v>
      </c>
      <c r="G276" s="60">
        <f>COUNTIF($P$7:P276,$AA$10)</f>
        <v>0</v>
      </c>
      <c r="H276" s="60">
        <f>COUNTIF($P$7:P276,$AA$11)</f>
        <v>0</v>
      </c>
      <c r="I276" s="60">
        <f>COUNTIF($P$7:P276,$AA$12)</f>
        <v>0</v>
      </c>
      <c r="J276" s="60">
        <f>COUNTIF($P$7:P276,$AA$13)</f>
        <v>0</v>
      </c>
      <c r="K276" s="60">
        <f>COUNTIF($P$7:P276,$AA$14)</f>
        <v>0</v>
      </c>
      <c r="L276" s="60">
        <f t="shared" si="18"/>
        <v>0</v>
      </c>
      <c r="M276" s="54"/>
      <c r="N276" s="54"/>
      <c r="O276" s="54"/>
      <c r="P276" s="58">
        <f t="shared" si="16"/>
      </c>
      <c r="Q276" s="54"/>
      <c r="R276" s="71"/>
      <c r="S276" s="101"/>
      <c r="T276" s="101"/>
      <c r="U276" s="102">
        <f t="shared" si="17"/>
      </c>
    </row>
    <row r="277" spans="1:21" ht="21" customHeight="1">
      <c r="A277" s="60">
        <f>COUNTIF(P$7:$P277,$AA$5)</f>
        <v>0</v>
      </c>
      <c r="B277" s="60">
        <f>COUNTIF($P$7:P277,$AA$6)</f>
        <v>0</v>
      </c>
      <c r="C277" s="60">
        <f>COUNTIF($P$7:P277,$AA$7)</f>
        <v>0</v>
      </c>
      <c r="D277" s="60">
        <f>COUNTIF($P$7:P277,$AA$8)+COUNTIF($P$7:P277,$AA$9)</f>
        <v>0</v>
      </c>
      <c r="E277" s="60">
        <f>COUNTIF($P$7:P277,$AA$8)</f>
        <v>0</v>
      </c>
      <c r="F277" s="60">
        <f>COUNTIF($P$7:P277,$AA$9)</f>
        <v>0</v>
      </c>
      <c r="G277" s="60">
        <f>COUNTIF($P$7:P277,$AA$10)</f>
        <v>0</v>
      </c>
      <c r="H277" s="60">
        <f>COUNTIF($P$7:P277,$AA$11)</f>
        <v>0</v>
      </c>
      <c r="I277" s="60">
        <f>COUNTIF($P$7:P277,$AA$12)</f>
        <v>0</v>
      </c>
      <c r="J277" s="60">
        <f>COUNTIF($P$7:P277,$AA$13)</f>
        <v>0</v>
      </c>
      <c r="K277" s="60">
        <f>COUNTIF($P$7:P277,$AA$14)</f>
        <v>0</v>
      </c>
      <c r="L277" s="60">
        <f t="shared" si="18"/>
        <v>0</v>
      </c>
      <c r="M277" s="54"/>
      <c r="N277" s="54"/>
      <c r="O277" s="54"/>
      <c r="P277" s="58">
        <f t="shared" si="16"/>
      </c>
      <c r="Q277" s="54"/>
      <c r="R277" s="71"/>
      <c r="S277" s="101"/>
      <c r="T277" s="101"/>
      <c r="U277" s="102">
        <f t="shared" si="17"/>
      </c>
    </row>
    <row r="278" spans="1:21" ht="21" customHeight="1">
      <c r="A278" s="60">
        <f>COUNTIF(P$7:$P278,$AA$5)</f>
        <v>0</v>
      </c>
      <c r="B278" s="60">
        <f>COUNTIF($P$7:P278,$AA$6)</f>
        <v>0</v>
      </c>
      <c r="C278" s="60">
        <f>COUNTIF($P$7:P278,$AA$7)</f>
        <v>0</v>
      </c>
      <c r="D278" s="60">
        <f>COUNTIF($P$7:P278,$AA$8)+COUNTIF($P$7:P278,$AA$9)</f>
        <v>0</v>
      </c>
      <c r="E278" s="60">
        <f>COUNTIF($P$7:P278,$AA$8)</f>
        <v>0</v>
      </c>
      <c r="F278" s="60">
        <f>COUNTIF($P$7:P278,$AA$9)</f>
        <v>0</v>
      </c>
      <c r="G278" s="60">
        <f>COUNTIF($P$7:P278,$AA$10)</f>
        <v>0</v>
      </c>
      <c r="H278" s="60">
        <f>COUNTIF($P$7:P278,$AA$11)</f>
        <v>0</v>
      </c>
      <c r="I278" s="60">
        <f>COUNTIF($P$7:P278,$AA$12)</f>
        <v>0</v>
      </c>
      <c r="J278" s="60">
        <f>COUNTIF($P$7:P278,$AA$13)</f>
        <v>0</v>
      </c>
      <c r="K278" s="60">
        <f>COUNTIF($P$7:P278,$AA$14)</f>
        <v>0</v>
      </c>
      <c r="L278" s="60">
        <f t="shared" si="18"/>
        <v>0</v>
      </c>
      <c r="M278" s="54"/>
      <c r="N278" s="54"/>
      <c r="O278" s="54"/>
      <c r="P278" s="58">
        <f t="shared" si="16"/>
      </c>
      <c r="Q278" s="54"/>
      <c r="R278" s="71"/>
      <c r="S278" s="101"/>
      <c r="T278" s="101"/>
      <c r="U278" s="102">
        <f t="shared" si="17"/>
      </c>
    </row>
    <row r="279" spans="1:21" ht="21" customHeight="1">
      <c r="A279" s="60">
        <f>COUNTIF(P$7:$P279,$AA$5)</f>
        <v>0</v>
      </c>
      <c r="B279" s="60">
        <f>COUNTIF($P$7:P279,$AA$6)</f>
        <v>0</v>
      </c>
      <c r="C279" s="60">
        <f>COUNTIF($P$7:P279,$AA$7)</f>
        <v>0</v>
      </c>
      <c r="D279" s="60">
        <f>COUNTIF($P$7:P279,$AA$8)+COUNTIF($P$7:P279,$AA$9)</f>
        <v>0</v>
      </c>
      <c r="E279" s="60">
        <f>COUNTIF($P$7:P279,$AA$8)</f>
        <v>0</v>
      </c>
      <c r="F279" s="60">
        <f>COUNTIF($P$7:P279,$AA$9)</f>
        <v>0</v>
      </c>
      <c r="G279" s="60">
        <f>COUNTIF($P$7:P279,$AA$10)</f>
        <v>0</v>
      </c>
      <c r="H279" s="60">
        <f>COUNTIF($P$7:P279,$AA$11)</f>
        <v>0</v>
      </c>
      <c r="I279" s="60">
        <f>COUNTIF($P$7:P279,$AA$12)</f>
        <v>0</v>
      </c>
      <c r="J279" s="60">
        <f>COUNTIF($P$7:P279,$AA$13)</f>
        <v>0</v>
      </c>
      <c r="K279" s="60">
        <f>COUNTIF($P$7:P279,$AA$14)</f>
        <v>0</v>
      </c>
      <c r="L279" s="60">
        <f t="shared" si="18"/>
        <v>0</v>
      </c>
      <c r="M279" s="54"/>
      <c r="N279" s="54"/>
      <c r="O279" s="54"/>
      <c r="P279" s="58">
        <f t="shared" si="16"/>
      </c>
      <c r="Q279" s="54"/>
      <c r="R279" s="71"/>
      <c r="S279" s="101"/>
      <c r="T279" s="101"/>
      <c r="U279" s="102">
        <f t="shared" si="17"/>
      </c>
    </row>
    <row r="280" spans="1:21" ht="21" customHeight="1">
      <c r="A280" s="60">
        <f>COUNTIF(P$7:$P280,$AA$5)</f>
        <v>0</v>
      </c>
      <c r="B280" s="60">
        <f>COUNTIF($P$7:P280,$AA$6)</f>
        <v>0</v>
      </c>
      <c r="C280" s="60">
        <f>COUNTIF($P$7:P280,$AA$7)</f>
        <v>0</v>
      </c>
      <c r="D280" s="60">
        <f>COUNTIF($P$7:P280,$AA$8)+COUNTIF($P$7:P280,$AA$9)</f>
        <v>0</v>
      </c>
      <c r="E280" s="60">
        <f>COUNTIF($P$7:P280,$AA$8)</f>
        <v>0</v>
      </c>
      <c r="F280" s="60">
        <f>COUNTIF($P$7:P280,$AA$9)</f>
        <v>0</v>
      </c>
      <c r="G280" s="60">
        <f>COUNTIF($P$7:P280,$AA$10)</f>
        <v>0</v>
      </c>
      <c r="H280" s="60">
        <f>COUNTIF($P$7:P280,$AA$11)</f>
        <v>0</v>
      </c>
      <c r="I280" s="60">
        <f>COUNTIF($P$7:P280,$AA$12)</f>
        <v>0</v>
      </c>
      <c r="J280" s="60">
        <f>COUNTIF($P$7:P280,$AA$13)</f>
        <v>0</v>
      </c>
      <c r="K280" s="60">
        <f>COUNTIF($P$7:P280,$AA$14)</f>
        <v>0</v>
      </c>
      <c r="L280" s="60">
        <f t="shared" si="18"/>
        <v>0</v>
      </c>
      <c r="M280" s="54"/>
      <c r="N280" s="54"/>
      <c r="O280" s="54"/>
      <c r="P280" s="58">
        <f t="shared" si="16"/>
      </c>
      <c r="Q280" s="54"/>
      <c r="R280" s="71"/>
      <c r="S280" s="101"/>
      <c r="T280" s="101"/>
      <c r="U280" s="102">
        <f t="shared" si="17"/>
      </c>
    </row>
    <row r="281" spans="1:21" ht="21" customHeight="1" thickBot="1">
      <c r="A281" s="60">
        <f>COUNTIF(P$7:$P281,$AA$5)</f>
        <v>0</v>
      </c>
      <c r="B281" s="60">
        <f>COUNTIF($P$7:P281,$AA$6)</f>
        <v>0</v>
      </c>
      <c r="C281" s="60">
        <f>COUNTIF($P$7:P281,$AA$7)</f>
        <v>0</v>
      </c>
      <c r="D281" s="60">
        <f>COUNTIF($P$7:P281,$AA$8)+COUNTIF($P$7:P281,$AA$9)</f>
        <v>0</v>
      </c>
      <c r="E281" s="60">
        <f>COUNTIF($P$7:P281,$AA$8)</f>
        <v>0</v>
      </c>
      <c r="F281" s="60">
        <f>COUNTIF($P$7:P281,$AA$9)</f>
        <v>0</v>
      </c>
      <c r="G281" s="60">
        <f>COUNTIF($P$7:P281,$AA$10)</f>
        <v>0</v>
      </c>
      <c r="H281" s="60">
        <f>COUNTIF($P$7:P281,$AA$11)</f>
        <v>0</v>
      </c>
      <c r="I281" s="60">
        <f>COUNTIF($P$7:P281,$AA$12)</f>
        <v>0</v>
      </c>
      <c r="J281" s="60">
        <f>COUNTIF($P$7:P281,$AA$13)</f>
        <v>0</v>
      </c>
      <c r="K281" s="60">
        <f>COUNTIF($P$7:P281,$AA$14)</f>
        <v>0</v>
      </c>
      <c r="L281" s="60">
        <f t="shared" si="18"/>
        <v>0</v>
      </c>
      <c r="M281" s="56"/>
      <c r="N281" s="56"/>
      <c r="O281" s="56"/>
      <c r="P281" s="58">
        <f t="shared" si="16"/>
      </c>
      <c r="Q281" s="56"/>
      <c r="R281" s="72"/>
      <c r="S281" s="103"/>
      <c r="T281" s="103"/>
      <c r="U281" s="104">
        <f t="shared" si="17"/>
      </c>
    </row>
    <row r="282" spans="1:21" ht="21" customHeight="1" thickTop="1">
      <c r="A282" s="60">
        <f>COUNTIF(P$7:$P282,$AA$5)</f>
        <v>0</v>
      </c>
      <c r="B282" s="60">
        <f>COUNTIF($P$7:P282,$AA$6)</f>
        <v>0</v>
      </c>
      <c r="C282" s="60">
        <f>COUNTIF($P$7:P282,$AA$7)</f>
        <v>0</v>
      </c>
      <c r="D282" s="60">
        <f>COUNTIF($P$7:P282,$AA$8)+COUNTIF($P$7:P282,$AA$9)</f>
        <v>0</v>
      </c>
      <c r="E282" s="60">
        <f>COUNTIF($P$7:P282,$AA$8)</f>
        <v>0</v>
      </c>
      <c r="F282" s="60">
        <f>COUNTIF($P$7:P282,$AA$9)</f>
        <v>0</v>
      </c>
      <c r="G282" s="60">
        <f>COUNTIF($P$7:P282,$AA$10)</f>
        <v>0</v>
      </c>
      <c r="H282" s="60">
        <f>COUNTIF($P$7:P282,$AA$11)</f>
        <v>0</v>
      </c>
      <c r="I282" s="60">
        <f>COUNTIF($P$7:P282,$AA$12)</f>
        <v>0</v>
      </c>
      <c r="J282" s="60">
        <f>COUNTIF($P$7:P282,$AA$13)</f>
        <v>0</v>
      </c>
      <c r="K282" s="60">
        <f>COUNTIF($P$7:P282,$AA$14)</f>
        <v>0</v>
      </c>
      <c r="L282" s="60">
        <f t="shared" si="18"/>
        <v>0</v>
      </c>
      <c r="M282" s="157" t="s">
        <v>5</v>
      </c>
      <c r="N282" s="157"/>
      <c r="O282" s="157"/>
      <c r="P282" s="157"/>
      <c r="Q282" s="157"/>
      <c r="R282" s="158"/>
      <c r="S282" s="105">
        <f>SUM(S247:S281)</f>
        <v>0</v>
      </c>
      <c r="T282" s="105">
        <f>SUM(T247:T281)</f>
        <v>0</v>
      </c>
      <c r="U282" s="105">
        <f>S282-T282</f>
        <v>0</v>
      </c>
    </row>
    <row r="283" spans="1:21" ht="21" customHeight="1">
      <c r="A283" s="60">
        <f>COUNTIF(P$7:$P283,$AA$5)</f>
        <v>0</v>
      </c>
      <c r="B283" s="60">
        <f>COUNTIF($P$7:P283,$AA$6)</f>
        <v>0</v>
      </c>
      <c r="C283" s="60">
        <f>COUNTIF($P$7:P283,$AA$7)</f>
        <v>0</v>
      </c>
      <c r="D283" s="60">
        <f>COUNTIF($P$7:P283,$AA$8)+COUNTIF($P$7:P283,$AA$9)</f>
        <v>0</v>
      </c>
      <c r="E283" s="60">
        <f>COUNTIF($P$7:P283,$AA$8)</f>
        <v>0</v>
      </c>
      <c r="F283" s="60">
        <f>COUNTIF($P$7:P283,$AA$9)</f>
        <v>0</v>
      </c>
      <c r="G283" s="60">
        <f>COUNTIF($P$7:P283,$AA$10)</f>
        <v>0</v>
      </c>
      <c r="H283" s="60">
        <f>COUNTIF($P$7:P283,$AA$11)</f>
        <v>0</v>
      </c>
      <c r="I283" s="60">
        <f>COUNTIF($P$7:P283,$AA$12)</f>
        <v>0</v>
      </c>
      <c r="J283" s="60">
        <f>COUNTIF($P$7:P283,$AA$13)</f>
        <v>0</v>
      </c>
      <c r="K283" s="60">
        <f>COUNTIF($P$7:P283,$AA$14)</f>
        <v>0</v>
      </c>
      <c r="L283" s="60">
        <f t="shared" si="18"/>
        <v>0</v>
      </c>
      <c r="M283" s="60"/>
      <c r="N283" s="60"/>
      <c r="O283" s="60"/>
      <c r="P283" s="60"/>
      <c r="Q283" s="60"/>
      <c r="R283" s="159"/>
      <c r="S283" s="187" t="s">
        <v>6</v>
      </c>
      <c r="T283" s="187"/>
      <c r="U283" s="187"/>
    </row>
    <row r="284" spans="1:21" ht="21" customHeight="1">
      <c r="A284" s="60">
        <f>COUNTIF(P$7:$P284,$AA$5)</f>
        <v>0</v>
      </c>
      <c r="B284" s="60">
        <f>COUNTIF($P$7:P284,$AA$6)</f>
        <v>0</v>
      </c>
      <c r="C284" s="60">
        <f>COUNTIF($P$7:P284,$AA$7)</f>
        <v>0</v>
      </c>
      <c r="D284" s="60">
        <f>COUNTIF($P$7:P284,$AA$8)+COUNTIF($P$7:P284,$AA$9)</f>
        <v>0</v>
      </c>
      <c r="E284" s="60">
        <f>COUNTIF($P$7:P284,$AA$8)</f>
        <v>0</v>
      </c>
      <c r="F284" s="60">
        <f>COUNTIF($P$7:P284,$AA$9)</f>
        <v>0</v>
      </c>
      <c r="G284" s="60">
        <f>COUNTIF($P$7:P284,$AA$10)</f>
        <v>0</v>
      </c>
      <c r="H284" s="60">
        <f>COUNTIF($P$7:P284,$AA$11)</f>
        <v>0</v>
      </c>
      <c r="I284" s="60">
        <f>COUNTIF($P$7:P284,$AA$12)</f>
        <v>0</v>
      </c>
      <c r="J284" s="60">
        <f>COUNTIF($P$7:P284,$AA$13)</f>
        <v>0</v>
      </c>
      <c r="K284" s="60">
        <f>COUNTIF($P$7:P284,$AA$14)</f>
        <v>0</v>
      </c>
      <c r="L284" s="60">
        <f t="shared" si="18"/>
        <v>0</v>
      </c>
      <c r="M284" s="162" t="s">
        <v>135</v>
      </c>
      <c r="N284" s="60"/>
      <c r="O284" s="59">
        <f>IF($R$1="","",$R$1)</f>
        <v>6</v>
      </c>
      <c r="P284" s="162" t="s">
        <v>55</v>
      </c>
      <c r="Q284" s="146"/>
      <c r="R284" s="147" t="s">
        <v>6</v>
      </c>
      <c r="S284" s="114">
        <f>IF($R$2="","",$R$2)</f>
      </c>
      <c r="T284" s="147" t="s">
        <v>37</v>
      </c>
      <c r="U284" s="147" t="s">
        <v>56</v>
      </c>
    </row>
    <row r="285" spans="1:21" ht="21" customHeight="1">
      <c r="A285" s="60">
        <f>COUNTIF(P$7:$P285,$AA$5)</f>
        <v>0</v>
      </c>
      <c r="B285" s="60">
        <f>COUNTIF($P$7:P285,$AA$6)</f>
        <v>0</v>
      </c>
      <c r="C285" s="60">
        <f>COUNTIF($P$7:P285,$AA$7)</f>
        <v>0</v>
      </c>
      <c r="D285" s="60">
        <f>COUNTIF($P$7:P285,$AA$8)+COUNTIF($P$7:P285,$AA$9)</f>
        <v>0</v>
      </c>
      <c r="E285" s="60">
        <f>COUNTIF($P$7:P285,$AA$8)</f>
        <v>0</v>
      </c>
      <c r="F285" s="60">
        <f>COUNTIF($P$7:P285,$AA$9)</f>
        <v>0</v>
      </c>
      <c r="G285" s="60">
        <f>COUNTIF($P$7:P285,$AA$10)</f>
        <v>0</v>
      </c>
      <c r="H285" s="60">
        <f>COUNTIF($P$7:P285,$AA$11)</f>
        <v>0</v>
      </c>
      <c r="I285" s="60">
        <f>COUNTIF($P$7:P285,$AA$12)</f>
        <v>0</v>
      </c>
      <c r="J285" s="60">
        <f>COUNTIF($P$7:P285,$AA$13)</f>
        <v>0</v>
      </c>
      <c r="K285" s="60">
        <f>COUNTIF($P$7:P285,$AA$14)</f>
        <v>0</v>
      </c>
      <c r="L285" s="60">
        <f t="shared" si="18"/>
        <v>0</v>
      </c>
      <c r="M285" s="60"/>
      <c r="N285" s="148"/>
      <c r="O285" s="148"/>
      <c r="P285" s="148"/>
      <c r="Q285" s="149"/>
      <c r="R285" s="150"/>
      <c r="S285" s="151"/>
      <c r="T285" s="151" t="s">
        <v>57</v>
      </c>
      <c r="U285" s="152">
        <v>8</v>
      </c>
    </row>
    <row r="286" spans="1:21" ht="21" customHeight="1">
      <c r="A286" s="60">
        <f>COUNTIF(P$7:$P286,$AA$5)</f>
        <v>0</v>
      </c>
      <c r="B286" s="60">
        <f>COUNTIF($P$7:P286,$AA$6)</f>
        <v>0</v>
      </c>
      <c r="C286" s="60">
        <f>COUNTIF($P$7:P286,$AA$7)</f>
        <v>0</v>
      </c>
      <c r="D286" s="60">
        <f>COUNTIF($P$7:P286,$AA$8)+COUNTIF($P$7:P286,$AA$9)</f>
        <v>0</v>
      </c>
      <c r="E286" s="60">
        <f>COUNTIF($P$7:P286,$AA$8)</f>
        <v>0</v>
      </c>
      <c r="F286" s="60">
        <f>COUNTIF($P$7:P286,$AA$9)</f>
        <v>0</v>
      </c>
      <c r="G286" s="60">
        <f>COUNTIF($P$7:P286,$AA$10)</f>
        <v>0</v>
      </c>
      <c r="H286" s="60">
        <f>COUNTIF($P$7:P286,$AA$11)</f>
        <v>0</v>
      </c>
      <c r="I286" s="60">
        <f>COUNTIF($P$7:P286,$AA$12)</f>
        <v>0</v>
      </c>
      <c r="J286" s="60">
        <f>COUNTIF($P$7:P286,$AA$13)</f>
        <v>0</v>
      </c>
      <c r="K286" s="60">
        <f>COUNTIF($P$7:P286,$AA$14)</f>
        <v>0</v>
      </c>
      <c r="L286" s="60" t="str">
        <f t="shared" si="18"/>
        <v>整理　　　　番号</v>
      </c>
      <c r="M286" s="153" t="s">
        <v>0</v>
      </c>
      <c r="N286" s="153" t="s">
        <v>1</v>
      </c>
      <c r="O286" s="154" t="s">
        <v>73</v>
      </c>
      <c r="P286" s="154" t="s">
        <v>59</v>
      </c>
      <c r="Q286" s="154" t="s">
        <v>53</v>
      </c>
      <c r="R286" s="155" t="s">
        <v>54</v>
      </c>
      <c r="S286" s="156" t="s">
        <v>2</v>
      </c>
      <c r="T286" s="156" t="s">
        <v>3</v>
      </c>
      <c r="U286" s="156" t="s">
        <v>4</v>
      </c>
    </row>
    <row r="287" spans="1:21" ht="21" customHeight="1">
      <c r="A287" s="60">
        <f>COUNTIF(P$7:$P287,$AA$5)</f>
        <v>0</v>
      </c>
      <c r="B287" s="60">
        <f>COUNTIF($P$7:P287,$AA$6)</f>
        <v>0</v>
      </c>
      <c r="C287" s="60">
        <f>COUNTIF($P$7:P287,$AA$7)</f>
        <v>0</v>
      </c>
      <c r="D287" s="60">
        <f>COUNTIF($P$7:P287,$AA$8)+COUNTIF($P$7:P287,$AA$9)</f>
        <v>0</v>
      </c>
      <c r="E287" s="60">
        <f>COUNTIF($P$7:P287,$AA$8)</f>
        <v>0</v>
      </c>
      <c r="F287" s="60">
        <f>COUNTIF($P$7:P287,$AA$9)</f>
        <v>0</v>
      </c>
      <c r="G287" s="60">
        <f>COUNTIF($P$7:P287,$AA$10)</f>
        <v>0</v>
      </c>
      <c r="H287" s="60">
        <f>COUNTIF($P$7:P287,$AA$11)</f>
        <v>0</v>
      </c>
      <c r="I287" s="60">
        <f>COUNTIF($P$7:P287,$AA$12)</f>
        <v>0</v>
      </c>
      <c r="J287" s="60">
        <f>COUNTIF($P$7:P287,$AA$13)</f>
        <v>0</v>
      </c>
      <c r="K287" s="60">
        <f>COUNTIF($P$7:P287,$AA$14)</f>
        <v>0</v>
      </c>
      <c r="L287" s="60">
        <f t="shared" si="18"/>
        <v>0</v>
      </c>
      <c r="M287" s="160"/>
      <c r="N287" s="160"/>
      <c r="O287" s="160"/>
      <c r="P287" s="57">
        <f>IF(O287="","",VLOOKUP(O287,$Y$5:$AA$16,3,FALSE))</f>
      </c>
      <c r="Q287" s="160"/>
      <c r="R287" s="161" t="s">
        <v>84</v>
      </c>
      <c r="S287" s="102">
        <f>S282</f>
        <v>0</v>
      </c>
      <c r="T287" s="102">
        <f>T282</f>
        <v>0</v>
      </c>
      <c r="U287" s="102">
        <f>U282</f>
        <v>0</v>
      </c>
    </row>
    <row r="288" spans="1:21" ht="21" customHeight="1">
      <c r="A288" s="60">
        <f>COUNTIF(P$7:$P288,$AA$5)</f>
        <v>0</v>
      </c>
      <c r="B288" s="60">
        <f>COUNTIF($P$7:P288,$AA$6)</f>
        <v>0</v>
      </c>
      <c r="C288" s="60">
        <f>COUNTIF($P$7:P288,$AA$7)</f>
        <v>0</v>
      </c>
      <c r="D288" s="60">
        <f>COUNTIF($P$7:P288,$AA$8)+COUNTIF($P$7:P288,$AA$9)</f>
        <v>0</v>
      </c>
      <c r="E288" s="60">
        <f>COUNTIF($P$7:P288,$AA$8)</f>
        <v>0</v>
      </c>
      <c r="F288" s="60">
        <f>COUNTIF($P$7:P288,$AA$9)</f>
        <v>0</v>
      </c>
      <c r="G288" s="60">
        <f>COUNTIF($P$7:P288,$AA$10)</f>
        <v>0</v>
      </c>
      <c r="H288" s="60">
        <f>COUNTIF($P$7:P288,$AA$11)</f>
        <v>0</v>
      </c>
      <c r="I288" s="60">
        <f>COUNTIF($P$7:P288,$AA$12)</f>
        <v>0</v>
      </c>
      <c r="J288" s="60">
        <f>COUNTIF($P$7:P288,$AA$13)</f>
        <v>0</v>
      </c>
      <c r="K288" s="60">
        <f>COUNTIF($P$7:P288,$AA$14)</f>
        <v>0</v>
      </c>
      <c r="L288" s="60">
        <f t="shared" si="18"/>
        <v>0</v>
      </c>
      <c r="M288" s="54"/>
      <c r="N288" s="54"/>
      <c r="O288" s="54"/>
      <c r="P288" s="58">
        <f aca="true" t="shared" si="19" ref="P288:P321">IF(O288="","",VLOOKUP(O288,$Y$5:$AA$16,3,FALSE))</f>
      </c>
      <c r="Q288" s="54"/>
      <c r="R288" s="71"/>
      <c r="S288" s="101"/>
      <c r="T288" s="101"/>
      <c r="U288" s="102">
        <f aca="true" t="shared" si="20" ref="U288:U321">IF(AND(S288="",T288=""),"",U287+S288-T288)</f>
      </c>
    </row>
    <row r="289" spans="1:21" ht="21" customHeight="1">
      <c r="A289" s="60">
        <f>COUNTIF(P$7:$P289,$AA$5)</f>
        <v>0</v>
      </c>
      <c r="B289" s="60">
        <f>COUNTIF($P$7:P289,$AA$6)</f>
        <v>0</v>
      </c>
      <c r="C289" s="60">
        <f>COUNTIF($P$7:P289,$AA$7)</f>
        <v>0</v>
      </c>
      <c r="D289" s="60">
        <f>COUNTIF($P$7:P289,$AA$8)+COUNTIF($P$7:P289,$AA$9)</f>
        <v>0</v>
      </c>
      <c r="E289" s="60">
        <f>COUNTIF($P$7:P289,$AA$8)</f>
        <v>0</v>
      </c>
      <c r="F289" s="60">
        <f>COUNTIF($P$7:P289,$AA$9)</f>
        <v>0</v>
      </c>
      <c r="G289" s="60">
        <f>COUNTIF($P$7:P289,$AA$10)</f>
        <v>0</v>
      </c>
      <c r="H289" s="60">
        <f>COUNTIF($P$7:P289,$AA$11)</f>
        <v>0</v>
      </c>
      <c r="I289" s="60">
        <f>COUNTIF($P$7:P289,$AA$12)</f>
        <v>0</v>
      </c>
      <c r="J289" s="60">
        <f>COUNTIF($P$7:P289,$AA$13)</f>
        <v>0</v>
      </c>
      <c r="K289" s="60">
        <f>COUNTIF($P$7:P289,$AA$14)</f>
        <v>0</v>
      </c>
      <c r="L289" s="60">
        <f t="shared" si="18"/>
        <v>0</v>
      </c>
      <c r="M289" s="54"/>
      <c r="N289" s="54"/>
      <c r="O289" s="54"/>
      <c r="P289" s="58">
        <f t="shared" si="19"/>
      </c>
      <c r="Q289" s="54"/>
      <c r="R289" s="71"/>
      <c r="S289" s="101"/>
      <c r="T289" s="101"/>
      <c r="U289" s="102">
        <f t="shared" si="20"/>
      </c>
    </row>
    <row r="290" spans="1:21" ht="21" customHeight="1">
      <c r="A290" s="60">
        <f>COUNTIF(P$7:$P290,$AA$5)</f>
        <v>0</v>
      </c>
      <c r="B290" s="60">
        <f>COUNTIF($P$7:P290,$AA$6)</f>
        <v>0</v>
      </c>
      <c r="C290" s="60">
        <f>COUNTIF($P$7:P290,$AA$7)</f>
        <v>0</v>
      </c>
      <c r="D290" s="60">
        <f>COUNTIF($P$7:P290,$AA$8)+COUNTIF($P$7:P290,$AA$9)</f>
        <v>0</v>
      </c>
      <c r="E290" s="60">
        <f>COUNTIF($P$7:P290,$AA$8)</f>
        <v>0</v>
      </c>
      <c r="F290" s="60">
        <f>COUNTIF($P$7:P290,$AA$9)</f>
        <v>0</v>
      </c>
      <c r="G290" s="60">
        <f>COUNTIF($P$7:P290,$AA$10)</f>
        <v>0</v>
      </c>
      <c r="H290" s="60">
        <f>COUNTIF($P$7:P290,$AA$11)</f>
        <v>0</v>
      </c>
      <c r="I290" s="60">
        <f>COUNTIF($P$7:P290,$AA$12)</f>
        <v>0</v>
      </c>
      <c r="J290" s="60">
        <f>COUNTIF($P$7:P290,$AA$13)</f>
        <v>0</v>
      </c>
      <c r="K290" s="60">
        <f>COUNTIF($P$7:P290,$AA$14)</f>
        <v>0</v>
      </c>
      <c r="L290" s="60">
        <f t="shared" si="18"/>
        <v>0</v>
      </c>
      <c r="M290" s="54"/>
      <c r="N290" s="54"/>
      <c r="O290" s="54"/>
      <c r="P290" s="58">
        <f t="shared" si="19"/>
      </c>
      <c r="Q290" s="54"/>
      <c r="R290" s="71"/>
      <c r="S290" s="101"/>
      <c r="T290" s="101"/>
      <c r="U290" s="102">
        <f t="shared" si="20"/>
      </c>
    </row>
    <row r="291" spans="1:21" ht="21" customHeight="1">
      <c r="A291" s="60">
        <f>COUNTIF(P$7:$P291,$AA$5)</f>
        <v>0</v>
      </c>
      <c r="B291" s="60">
        <f>COUNTIF($P$7:P291,$AA$6)</f>
        <v>0</v>
      </c>
      <c r="C291" s="60">
        <f>COUNTIF($P$7:P291,$AA$7)</f>
        <v>0</v>
      </c>
      <c r="D291" s="60">
        <f>COUNTIF($P$7:P291,$AA$8)+COUNTIF($P$7:P291,$AA$9)</f>
        <v>0</v>
      </c>
      <c r="E291" s="60">
        <f>COUNTIF($P$7:P291,$AA$8)</f>
        <v>0</v>
      </c>
      <c r="F291" s="60">
        <f>COUNTIF($P$7:P291,$AA$9)</f>
        <v>0</v>
      </c>
      <c r="G291" s="60">
        <f>COUNTIF($P$7:P291,$AA$10)</f>
        <v>0</v>
      </c>
      <c r="H291" s="60">
        <f>COUNTIF($P$7:P291,$AA$11)</f>
        <v>0</v>
      </c>
      <c r="I291" s="60">
        <f>COUNTIF($P$7:P291,$AA$12)</f>
        <v>0</v>
      </c>
      <c r="J291" s="60">
        <f>COUNTIF($P$7:P291,$AA$13)</f>
        <v>0</v>
      </c>
      <c r="K291" s="60">
        <f>COUNTIF($P$7:P291,$AA$14)</f>
        <v>0</v>
      </c>
      <c r="L291" s="60">
        <f t="shared" si="18"/>
        <v>0</v>
      </c>
      <c r="M291" s="54"/>
      <c r="N291" s="54"/>
      <c r="O291" s="54"/>
      <c r="P291" s="58">
        <f t="shared" si="19"/>
      </c>
      <c r="Q291" s="54"/>
      <c r="R291" s="71"/>
      <c r="S291" s="101"/>
      <c r="T291" s="101"/>
      <c r="U291" s="102">
        <f t="shared" si="20"/>
      </c>
    </row>
    <row r="292" spans="1:21" ht="21" customHeight="1">
      <c r="A292" s="60">
        <f>COUNTIF(P$7:$P292,$AA$5)</f>
        <v>0</v>
      </c>
      <c r="B292" s="60">
        <f>COUNTIF($P$7:P292,$AA$6)</f>
        <v>0</v>
      </c>
      <c r="C292" s="60">
        <f>COUNTIF($P$7:P292,$AA$7)</f>
        <v>0</v>
      </c>
      <c r="D292" s="60">
        <f>COUNTIF($P$7:P292,$AA$8)+COUNTIF($P$7:P292,$AA$9)</f>
        <v>0</v>
      </c>
      <c r="E292" s="60">
        <f>COUNTIF($P$7:P292,$AA$8)</f>
        <v>0</v>
      </c>
      <c r="F292" s="60">
        <f>COUNTIF($P$7:P292,$AA$9)</f>
        <v>0</v>
      </c>
      <c r="G292" s="60">
        <f>COUNTIF($P$7:P292,$AA$10)</f>
        <v>0</v>
      </c>
      <c r="H292" s="60">
        <f>COUNTIF($P$7:P292,$AA$11)</f>
        <v>0</v>
      </c>
      <c r="I292" s="60">
        <f>COUNTIF($P$7:P292,$AA$12)</f>
        <v>0</v>
      </c>
      <c r="J292" s="60">
        <f>COUNTIF($P$7:P292,$AA$13)</f>
        <v>0</v>
      </c>
      <c r="K292" s="60">
        <f>COUNTIF($P$7:P292,$AA$14)</f>
        <v>0</v>
      </c>
      <c r="L292" s="60">
        <f t="shared" si="18"/>
        <v>0</v>
      </c>
      <c r="M292" s="54"/>
      <c r="N292" s="54"/>
      <c r="O292" s="54"/>
      <c r="P292" s="58">
        <f t="shared" si="19"/>
      </c>
      <c r="Q292" s="54"/>
      <c r="R292" s="71"/>
      <c r="S292" s="101"/>
      <c r="T292" s="101"/>
      <c r="U292" s="102">
        <f t="shared" si="20"/>
      </c>
    </row>
    <row r="293" spans="1:21" ht="21" customHeight="1">
      <c r="A293" s="60">
        <f>COUNTIF(P$7:$P293,$AA$5)</f>
        <v>0</v>
      </c>
      <c r="B293" s="60">
        <f>COUNTIF($P$7:P293,$AA$6)</f>
        <v>0</v>
      </c>
      <c r="C293" s="60">
        <f>COUNTIF($P$7:P293,$AA$7)</f>
        <v>0</v>
      </c>
      <c r="D293" s="60">
        <f>COUNTIF($P$7:P293,$AA$8)+COUNTIF($P$7:P293,$AA$9)</f>
        <v>0</v>
      </c>
      <c r="E293" s="60">
        <f>COUNTIF($P$7:P293,$AA$8)</f>
        <v>0</v>
      </c>
      <c r="F293" s="60">
        <f>COUNTIF($P$7:P293,$AA$9)</f>
        <v>0</v>
      </c>
      <c r="G293" s="60">
        <f>COUNTIF($P$7:P293,$AA$10)</f>
        <v>0</v>
      </c>
      <c r="H293" s="60">
        <f>COUNTIF($P$7:P293,$AA$11)</f>
        <v>0</v>
      </c>
      <c r="I293" s="60">
        <f>COUNTIF($P$7:P293,$AA$12)</f>
        <v>0</v>
      </c>
      <c r="J293" s="60">
        <f>COUNTIF($P$7:P293,$AA$13)</f>
        <v>0</v>
      </c>
      <c r="K293" s="60">
        <f>COUNTIF($P$7:P293,$AA$14)</f>
        <v>0</v>
      </c>
      <c r="L293" s="60">
        <f t="shared" si="18"/>
        <v>0</v>
      </c>
      <c r="M293" s="54"/>
      <c r="N293" s="54"/>
      <c r="O293" s="54"/>
      <c r="P293" s="58">
        <f t="shared" si="19"/>
      </c>
      <c r="Q293" s="54"/>
      <c r="R293" s="71"/>
      <c r="S293" s="101"/>
      <c r="T293" s="101"/>
      <c r="U293" s="102">
        <f t="shared" si="20"/>
      </c>
    </row>
    <row r="294" spans="1:21" ht="21" customHeight="1">
      <c r="A294" s="60">
        <f>COUNTIF(P$7:$P294,$AA$5)</f>
        <v>0</v>
      </c>
      <c r="B294" s="60">
        <f>COUNTIF($P$7:P294,$AA$6)</f>
        <v>0</v>
      </c>
      <c r="C294" s="60">
        <f>COUNTIF($P$7:P294,$AA$7)</f>
        <v>0</v>
      </c>
      <c r="D294" s="60">
        <f>COUNTIF($P$7:P294,$AA$8)+COUNTIF($P$7:P294,$AA$9)</f>
        <v>0</v>
      </c>
      <c r="E294" s="60">
        <f>COUNTIF($P$7:P294,$AA$8)</f>
        <v>0</v>
      </c>
      <c r="F294" s="60">
        <f>COUNTIF($P$7:P294,$AA$9)</f>
        <v>0</v>
      </c>
      <c r="G294" s="60">
        <f>COUNTIF($P$7:P294,$AA$10)</f>
        <v>0</v>
      </c>
      <c r="H294" s="60">
        <f>COUNTIF($P$7:P294,$AA$11)</f>
        <v>0</v>
      </c>
      <c r="I294" s="60">
        <f>COUNTIF($P$7:P294,$AA$12)</f>
        <v>0</v>
      </c>
      <c r="J294" s="60">
        <f>COUNTIF($P$7:P294,$AA$13)</f>
        <v>0</v>
      </c>
      <c r="K294" s="60">
        <f>COUNTIF($P$7:P294,$AA$14)</f>
        <v>0</v>
      </c>
      <c r="L294" s="60">
        <f t="shared" si="18"/>
        <v>0</v>
      </c>
      <c r="M294" s="54"/>
      <c r="N294" s="54"/>
      <c r="O294" s="54"/>
      <c r="P294" s="58">
        <f t="shared" si="19"/>
      </c>
      <c r="Q294" s="54"/>
      <c r="R294" s="71"/>
      <c r="S294" s="101"/>
      <c r="T294" s="101"/>
      <c r="U294" s="102">
        <f t="shared" si="20"/>
      </c>
    </row>
    <row r="295" spans="1:21" ht="21" customHeight="1">
      <c r="A295" s="60">
        <f>COUNTIF(P$7:$P295,$AA$5)</f>
        <v>0</v>
      </c>
      <c r="B295" s="60">
        <f>COUNTIF($P$7:P295,$AA$6)</f>
        <v>0</v>
      </c>
      <c r="C295" s="60">
        <f>COUNTIF($P$7:P295,$AA$7)</f>
        <v>0</v>
      </c>
      <c r="D295" s="60">
        <f>COUNTIF($P$7:P295,$AA$8)+COUNTIF($P$7:P295,$AA$9)</f>
        <v>0</v>
      </c>
      <c r="E295" s="60">
        <f>COUNTIF($P$7:P295,$AA$8)</f>
        <v>0</v>
      </c>
      <c r="F295" s="60">
        <f>COUNTIF($P$7:P295,$AA$9)</f>
        <v>0</v>
      </c>
      <c r="G295" s="60">
        <f>COUNTIF($P$7:P295,$AA$10)</f>
        <v>0</v>
      </c>
      <c r="H295" s="60">
        <f>COUNTIF($P$7:P295,$AA$11)</f>
        <v>0</v>
      </c>
      <c r="I295" s="60">
        <f>COUNTIF($P$7:P295,$AA$12)</f>
        <v>0</v>
      </c>
      <c r="J295" s="60">
        <f>COUNTIF($P$7:P295,$AA$13)</f>
        <v>0</v>
      </c>
      <c r="K295" s="60">
        <f>COUNTIF($P$7:P295,$AA$14)</f>
        <v>0</v>
      </c>
      <c r="L295" s="60">
        <f t="shared" si="18"/>
        <v>0</v>
      </c>
      <c r="M295" s="54"/>
      <c r="N295" s="54"/>
      <c r="O295" s="54"/>
      <c r="P295" s="58">
        <f t="shared" si="19"/>
      </c>
      <c r="Q295" s="54"/>
      <c r="R295" s="71"/>
      <c r="S295" s="101"/>
      <c r="T295" s="101"/>
      <c r="U295" s="102">
        <f t="shared" si="20"/>
      </c>
    </row>
    <row r="296" spans="1:21" ht="21" customHeight="1">
      <c r="A296" s="60">
        <f>COUNTIF(P$7:$P296,$AA$5)</f>
        <v>0</v>
      </c>
      <c r="B296" s="60">
        <f>COUNTIF($P$7:P296,$AA$6)</f>
        <v>0</v>
      </c>
      <c r="C296" s="60">
        <f>COUNTIF($P$7:P296,$AA$7)</f>
        <v>0</v>
      </c>
      <c r="D296" s="60">
        <f>COUNTIF($P$7:P296,$AA$8)+COUNTIF($P$7:P296,$AA$9)</f>
        <v>0</v>
      </c>
      <c r="E296" s="60">
        <f>COUNTIF($P$7:P296,$AA$8)</f>
        <v>0</v>
      </c>
      <c r="F296" s="60">
        <f>COUNTIF($P$7:P296,$AA$9)</f>
        <v>0</v>
      </c>
      <c r="G296" s="60">
        <f>COUNTIF($P$7:P296,$AA$10)</f>
        <v>0</v>
      </c>
      <c r="H296" s="60">
        <f>COUNTIF($P$7:P296,$AA$11)</f>
        <v>0</v>
      </c>
      <c r="I296" s="60">
        <f>COUNTIF($P$7:P296,$AA$12)</f>
        <v>0</v>
      </c>
      <c r="J296" s="60">
        <f>COUNTIF($P$7:P296,$AA$13)</f>
        <v>0</v>
      </c>
      <c r="K296" s="60">
        <f>COUNTIF($P$7:P296,$AA$14)</f>
        <v>0</v>
      </c>
      <c r="L296" s="60">
        <f t="shared" si="18"/>
        <v>0</v>
      </c>
      <c r="M296" s="54"/>
      <c r="N296" s="54"/>
      <c r="O296" s="54"/>
      <c r="P296" s="58">
        <f t="shared" si="19"/>
      </c>
      <c r="Q296" s="54"/>
      <c r="R296" s="71"/>
      <c r="S296" s="101"/>
      <c r="T296" s="101"/>
      <c r="U296" s="102">
        <f t="shared" si="20"/>
      </c>
    </row>
    <row r="297" spans="1:21" ht="21" customHeight="1">
      <c r="A297" s="60">
        <f>COUNTIF(P$7:$P297,$AA$5)</f>
        <v>0</v>
      </c>
      <c r="B297" s="60">
        <f>COUNTIF($P$7:P297,$AA$6)</f>
        <v>0</v>
      </c>
      <c r="C297" s="60">
        <f>COUNTIF($P$7:P297,$AA$7)</f>
        <v>0</v>
      </c>
      <c r="D297" s="60">
        <f>COUNTIF($P$7:P297,$AA$8)+COUNTIF($P$7:P297,$AA$9)</f>
        <v>0</v>
      </c>
      <c r="E297" s="60">
        <f>COUNTIF($P$7:P297,$AA$8)</f>
        <v>0</v>
      </c>
      <c r="F297" s="60">
        <f>COUNTIF($P$7:P297,$AA$9)</f>
        <v>0</v>
      </c>
      <c r="G297" s="60">
        <f>COUNTIF($P$7:P297,$AA$10)</f>
        <v>0</v>
      </c>
      <c r="H297" s="60">
        <f>COUNTIF($P$7:P297,$AA$11)</f>
        <v>0</v>
      </c>
      <c r="I297" s="60">
        <f>COUNTIF($P$7:P297,$AA$12)</f>
        <v>0</v>
      </c>
      <c r="J297" s="60">
        <f>COUNTIF($P$7:P297,$AA$13)</f>
        <v>0</v>
      </c>
      <c r="K297" s="60">
        <f>COUNTIF($P$7:P297,$AA$14)</f>
        <v>0</v>
      </c>
      <c r="L297" s="60">
        <f t="shared" si="18"/>
        <v>0</v>
      </c>
      <c r="M297" s="54"/>
      <c r="N297" s="54"/>
      <c r="O297" s="54"/>
      <c r="P297" s="58">
        <f t="shared" si="19"/>
      </c>
      <c r="Q297" s="54"/>
      <c r="R297" s="71"/>
      <c r="S297" s="101"/>
      <c r="T297" s="101"/>
      <c r="U297" s="102">
        <f t="shared" si="20"/>
      </c>
    </row>
    <row r="298" spans="1:21" ht="21" customHeight="1">
      <c r="A298" s="60">
        <f>COUNTIF(P$7:$P298,$AA$5)</f>
        <v>0</v>
      </c>
      <c r="B298" s="60">
        <f>COUNTIF($P$7:P298,$AA$6)</f>
        <v>0</v>
      </c>
      <c r="C298" s="60">
        <f>COUNTIF($P$7:P298,$AA$7)</f>
        <v>0</v>
      </c>
      <c r="D298" s="60">
        <f>COUNTIF($P$7:P298,$AA$8)+COUNTIF($P$7:P298,$AA$9)</f>
        <v>0</v>
      </c>
      <c r="E298" s="60">
        <f>COUNTIF($P$7:P298,$AA$8)</f>
        <v>0</v>
      </c>
      <c r="F298" s="60">
        <f>COUNTIF($P$7:P298,$AA$9)</f>
        <v>0</v>
      </c>
      <c r="G298" s="60">
        <f>COUNTIF($P$7:P298,$AA$10)</f>
        <v>0</v>
      </c>
      <c r="H298" s="60">
        <f>COUNTIF($P$7:P298,$AA$11)</f>
        <v>0</v>
      </c>
      <c r="I298" s="60">
        <f>COUNTIF($P$7:P298,$AA$12)</f>
        <v>0</v>
      </c>
      <c r="J298" s="60">
        <f>COUNTIF($P$7:P298,$AA$13)</f>
        <v>0</v>
      </c>
      <c r="K298" s="60">
        <f>COUNTIF($P$7:P298,$AA$14)</f>
        <v>0</v>
      </c>
      <c r="L298" s="60">
        <f t="shared" si="18"/>
        <v>0</v>
      </c>
      <c r="M298" s="54"/>
      <c r="N298" s="54"/>
      <c r="O298" s="54"/>
      <c r="P298" s="58">
        <f t="shared" si="19"/>
      </c>
      <c r="Q298" s="54"/>
      <c r="R298" s="71"/>
      <c r="S298" s="101"/>
      <c r="T298" s="101"/>
      <c r="U298" s="102">
        <f t="shared" si="20"/>
      </c>
    </row>
    <row r="299" spans="1:21" ht="21" customHeight="1">
      <c r="A299" s="60">
        <f>COUNTIF(P$7:$P299,$AA$5)</f>
        <v>0</v>
      </c>
      <c r="B299" s="60">
        <f>COUNTIF($P$7:P299,$AA$6)</f>
        <v>0</v>
      </c>
      <c r="C299" s="60">
        <f>COUNTIF($P$7:P299,$AA$7)</f>
        <v>0</v>
      </c>
      <c r="D299" s="60">
        <f>COUNTIF($P$7:P299,$AA$8)+COUNTIF($P$7:P299,$AA$9)</f>
        <v>0</v>
      </c>
      <c r="E299" s="60">
        <f>COUNTIF($P$7:P299,$AA$8)</f>
        <v>0</v>
      </c>
      <c r="F299" s="60">
        <f>COUNTIF($P$7:P299,$AA$9)</f>
        <v>0</v>
      </c>
      <c r="G299" s="60">
        <f>COUNTIF($P$7:P299,$AA$10)</f>
        <v>0</v>
      </c>
      <c r="H299" s="60">
        <f>COUNTIF($P$7:P299,$AA$11)</f>
        <v>0</v>
      </c>
      <c r="I299" s="60">
        <f>COUNTIF($P$7:P299,$AA$12)</f>
        <v>0</v>
      </c>
      <c r="J299" s="60">
        <f>COUNTIF($P$7:P299,$AA$13)</f>
        <v>0</v>
      </c>
      <c r="K299" s="60">
        <f>COUNTIF($P$7:P299,$AA$14)</f>
        <v>0</v>
      </c>
      <c r="L299" s="60">
        <f t="shared" si="18"/>
        <v>0</v>
      </c>
      <c r="M299" s="54"/>
      <c r="N299" s="54"/>
      <c r="O299" s="54"/>
      <c r="P299" s="58">
        <f t="shared" si="19"/>
      </c>
      <c r="Q299" s="54"/>
      <c r="R299" s="71"/>
      <c r="S299" s="101"/>
      <c r="T299" s="101"/>
      <c r="U299" s="102">
        <f t="shared" si="20"/>
      </c>
    </row>
    <row r="300" spans="1:21" ht="21" customHeight="1">
      <c r="A300" s="60">
        <f>COUNTIF(P$7:$P300,$AA$5)</f>
        <v>0</v>
      </c>
      <c r="B300" s="60">
        <f>COUNTIF($P$7:P300,$AA$6)</f>
        <v>0</v>
      </c>
      <c r="C300" s="60">
        <f>COUNTIF($P$7:P300,$AA$7)</f>
        <v>0</v>
      </c>
      <c r="D300" s="60">
        <f>COUNTIF($P$7:P300,$AA$8)+COUNTIF($P$7:P300,$AA$9)</f>
        <v>0</v>
      </c>
      <c r="E300" s="60">
        <f>COUNTIF($P$7:P300,$AA$8)</f>
        <v>0</v>
      </c>
      <c r="F300" s="60">
        <f>COUNTIF($P$7:P300,$AA$9)</f>
        <v>0</v>
      </c>
      <c r="G300" s="60">
        <f>COUNTIF($P$7:P300,$AA$10)</f>
        <v>0</v>
      </c>
      <c r="H300" s="60">
        <f>COUNTIF($P$7:P300,$AA$11)</f>
        <v>0</v>
      </c>
      <c r="I300" s="60">
        <f>COUNTIF($P$7:P300,$AA$12)</f>
        <v>0</v>
      </c>
      <c r="J300" s="60">
        <f>COUNTIF($P$7:P300,$AA$13)</f>
        <v>0</v>
      </c>
      <c r="K300" s="60">
        <f>COUNTIF($P$7:P300,$AA$14)</f>
        <v>0</v>
      </c>
      <c r="L300" s="60">
        <f t="shared" si="18"/>
        <v>0</v>
      </c>
      <c r="M300" s="54"/>
      <c r="N300" s="54"/>
      <c r="O300" s="54"/>
      <c r="P300" s="58">
        <f t="shared" si="19"/>
      </c>
      <c r="Q300" s="54"/>
      <c r="R300" s="71"/>
      <c r="S300" s="101"/>
      <c r="T300" s="101"/>
      <c r="U300" s="102">
        <f t="shared" si="20"/>
      </c>
    </row>
    <row r="301" spans="1:21" ht="21" customHeight="1">
      <c r="A301" s="60">
        <f>COUNTIF(P$7:$P301,$AA$5)</f>
        <v>0</v>
      </c>
      <c r="B301" s="60">
        <f>COUNTIF($P$7:P301,$AA$6)</f>
        <v>0</v>
      </c>
      <c r="C301" s="60">
        <f>COUNTIF($P$7:P301,$AA$7)</f>
        <v>0</v>
      </c>
      <c r="D301" s="60">
        <f>COUNTIF($P$7:P301,$AA$8)+COUNTIF($P$7:P301,$AA$9)</f>
        <v>0</v>
      </c>
      <c r="E301" s="60">
        <f>COUNTIF($P$7:P301,$AA$8)</f>
        <v>0</v>
      </c>
      <c r="F301" s="60">
        <f>COUNTIF($P$7:P301,$AA$9)</f>
        <v>0</v>
      </c>
      <c r="G301" s="60">
        <f>COUNTIF($P$7:P301,$AA$10)</f>
        <v>0</v>
      </c>
      <c r="H301" s="60">
        <f>COUNTIF($P$7:P301,$AA$11)</f>
        <v>0</v>
      </c>
      <c r="I301" s="60">
        <f>COUNTIF($P$7:P301,$AA$12)</f>
        <v>0</v>
      </c>
      <c r="J301" s="60">
        <f>COUNTIF($P$7:P301,$AA$13)</f>
        <v>0</v>
      </c>
      <c r="K301" s="60">
        <f>COUNTIF($P$7:P301,$AA$14)</f>
        <v>0</v>
      </c>
      <c r="L301" s="60">
        <f t="shared" si="18"/>
        <v>0</v>
      </c>
      <c r="M301" s="54"/>
      <c r="N301" s="54"/>
      <c r="O301" s="54"/>
      <c r="P301" s="58">
        <f t="shared" si="19"/>
      </c>
      <c r="Q301" s="54"/>
      <c r="R301" s="71"/>
      <c r="S301" s="101"/>
      <c r="T301" s="101"/>
      <c r="U301" s="102">
        <f t="shared" si="20"/>
      </c>
    </row>
    <row r="302" spans="1:21" ht="21" customHeight="1">
      <c r="A302" s="60">
        <f>COUNTIF(P$7:$P302,$AA$5)</f>
        <v>0</v>
      </c>
      <c r="B302" s="60">
        <f>COUNTIF($P$7:P302,$AA$6)</f>
        <v>0</v>
      </c>
      <c r="C302" s="60">
        <f>COUNTIF($P$7:P302,$AA$7)</f>
        <v>0</v>
      </c>
      <c r="D302" s="60">
        <f>COUNTIF($P$7:P302,$AA$8)+COUNTIF($P$7:P302,$AA$9)</f>
        <v>0</v>
      </c>
      <c r="E302" s="60">
        <f>COUNTIF($P$7:P302,$AA$8)</f>
        <v>0</v>
      </c>
      <c r="F302" s="60">
        <f>COUNTIF($P$7:P302,$AA$9)</f>
        <v>0</v>
      </c>
      <c r="G302" s="60">
        <f>COUNTIF($P$7:P302,$AA$10)</f>
        <v>0</v>
      </c>
      <c r="H302" s="60">
        <f>COUNTIF($P$7:P302,$AA$11)</f>
        <v>0</v>
      </c>
      <c r="I302" s="60">
        <f>COUNTIF($P$7:P302,$AA$12)</f>
        <v>0</v>
      </c>
      <c r="J302" s="60">
        <f>COUNTIF($P$7:P302,$AA$13)</f>
        <v>0</v>
      </c>
      <c r="K302" s="60">
        <f>COUNTIF($P$7:P302,$AA$14)</f>
        <v>0</v>
      </c>
      <c r="L302" s="60">
        <f t="shared" si="18"/>
        <v>0</v>
      </c>
      <c r="M302" s="54"/>
      <c r="N302" s="54"/>
      <c r="O302" s="54"/>
      <c r="P302" s="58">
        <f t="shared" si="19"/>
      </c>
      <c r="Q302" s="54"/>
      <c r="R302" s="71"/>
      <c r="S302" s="101"/>
      <c r="T302" s="101"/>
      <c r="U302" s="102">
        <f t="shared" si="20"/>
      </c>
    </row>
    <row r="303" spans="1:21" ht="21" customHeight="1">
      <c r="A303" s="60">
        <f>COUNTIF(P$7:$P303,$AA$5)</f>
        <v>0</v>
      </c>
      <c r="B303" s="60">
        <f>COUNTIF($P$7:P303,$AA$6)</f>
        <v>0</v>
      </c>
      <c r="C303" s="60">
        <f>COUNTIF($P$7:P303,$AA$7)</f>
        <v>0</v>
      </c>
      <c r="D303" s="60">
        <f>COUNTIF($P$7:P303,$AA$8)+COUNTIF($P$7:P303,$AA$9)</f>
        <v>0</v>
      </c>
      <c r="E303" s="60">
        <f>COUNTIF($P$7:P303,$AA$8)</f>
        <v>0</v>
      </c>
      <c r="F303" s="60">
        <f>COUNTIF($P$7:P303,$AA$9)</f>
        <v>0</v>
      </c>
      <c r="G303" s="60">
        <f>COUNTIF($P$7:P303,$AA$10)</f>
        <v>0</v>
      </c>
      <c r="H303" s="60">
        <f>COUNTIF($P$7:P303,$AA$11)</f>
        <v>0</v>
      </c>
      <c r="I303" s="60">
        <f>COUNTIF($P$7:P303,$AA$12)</f>
        <v>0</v>
      </c>
      <c r="J303" s="60">
        <f>COUNTIF($P$7:P303,$AA$13)</f>
        <v>0</v>
      </c>
      <c r="K303" s="60">
        <f>COUNTIF($P$7:P303,$AA$14)</f>
        <v>0</v>
      </c>
      <c r="L303" s="60">
        <f t="shared" si="18"/>
        <v>0</v>
      </c>
      <c r="M303" s="54"/>
      <c r="N303" s="54"/>
      <c r="O303" s="54"/>
      <c r="P303" s="58">
        <f t="shared" si="19"/>
      </c>
      <c r="Q303" s="54"/>
      <c r="R303" s="71"/>
      <c r="S303" s="101"/>
      <c r="T303" s="101"/>
      <c r="U303" s="102">
        <f t="shared" si="20"/>
      </c>
    </row>
    <row r="304" spans="1:21" ht="21" customHeight="1">
      <c r="A304" s="60">
        <f>COUNTIF(P$7:$P304,$AA$5)</f>
        <v>0</v>
      </c>
      <c r="B304" s="60">
        <f>COUNTIF($P$7:P304,$AA$6)</f>
        <v>0</v>
      </c>
      <c r="C304" s="60">
        <f>COUNTIF($P$7:P304,$AA$7)</f>
        <v>0</v>
      </c>
      <c r="D304" s="60">
        <f>COUNTIF($P$7:P304,$AA$8)+COUNTIF($P$7:P304,$AA$9)</f>
        <v>0</v>
      </c>
      <c r="E304" s="60">
        <f>COUNTIF($P$7:P304,$AA$8)</f>
        <v>0</v>
      </c>
      <c r="F304" s="60">
        <f>COUNTIF($P$7:P304,$AA$9)</f>
        <v>0</v>
      </c>
      <c r="G304" s="60">
        <f>COUNTIF($P$7:P304,$AA$10)</f>
        <v>0</v>
      </c>
      <c r="H304" s="60">
        <f>COUNTIF($P$7:P304,$AA$11)</f>
        <v>0</v>
      </c>
      <c r="I304" s="60">
        <f>COUNTIF($P$7:P304,$AA$12)</f>
        <v>0</v>
      </c>
      <c r="J304" s="60">
        <f>COUNTIF($P$7:P304,$AA$13)</f>
        <v>0</v>
      </c>
      <c r="K304" s="60">
        <f>COUNTIF($P$7:P304,$AA$14)</f>
        <v>0</v>
      </c>
      <c r="L304" s="60">
        <f t="shared" si="18"/>
        <v>0</v>
      </c>
      <c r="M304" s="54"/>
      <c r="N304" s="54"/>
      <c r="O304" s="54"/>
      <c r="P304" s="58">
        <f t="shared" si="19"/>
      </c>
      <c r="Q304" s="54"/>
      <c r="R304" s="71"/>
      <c r="S304" s="101"/>
      <c r="T304" s="101"/>
      <c r="U304" s="102">
        <f t="shared" si="20"/>
      </c>
    </row>
    <row r="305" spans="1:21" ht="21" customHeight="1">
      <c r="A305" s="60">
        <f>COUNTIF(P$7:$P305,$AA$5)</f>
        <v>0</v>
      </c>
      <c r="B305" s="60">
        <f>COUNTIF($P$7:P305,$AA$6)</f>
        <v>0</v>
      </c>
      <c r="C305" s="60">
        <f>COUNTIF($P$7:P305,$AA$7)</f>
        <v>0</v>
      </c>
      <c r="D305" s="60">
        <f>COUNTIF($P$7:P305,$AA$8)+COUNTIF($P$7:P305,$AA$9)</f>
        <v>0</v>
      </c>
      <c r="E305" s="60">
        <f>COUNTIF($P$7:P305,$AA$8)</f>
        <v>0</v>
      </c>
      <c r="F305" s="60">
        <f>COUNTIF($P$7:P305,$AA$9)</f>
        <v>0</v>
      </c>
      <c r="G305" s="60">
        <f>COUNTIF($P$7:P305,$AA$10)</f>
        <v>0</v>
      </c>
      <c r="H305" s="60">
        <f>COUNTIF($P$7:P305,$AA$11)</f>
        <v>0</v>
      </c>
      <c r="I305" s="60">
        <f>COUNTIF($P$7:P305,$AA$12)</f>
        <v>0</v>
      </c>
      <c r="J305" s="60">
        <f>COUNTIF($P$7:P305,$AA$13)</f>
        <v>0</v>
      </c>
      <c r="K305" s="60">
        <f>COUNTIF($P$7:P305,$AA$14)</f>
        <v>0</v>
      </c>
      <c r="L305" s="60">
        <f t="shared" si="18"/>
        <v>0</v>
      </c>
      <c r="M305" s="54"/>
      <c r="N305" s="54"/>
      <c r="O305" s="54"/>
      <c r="P305" s="58">
        <f t="shared" si="19"/>
      </c>
      <c r="Q305" s="54"/>
      <c r="R305" s="71"/>
      <c r="S305" s="101"/>
      <c r="T305" s="101"/>
      <c r="U305" s="102">
        <f t="shared" si="20"/>
      </c>
    </row>
    <row r="306" spans="1:21" ht="21" customHeight="1">
      <c r="A306" s="60">
        <f>COUNTIF(P$7:$P306,$AA$5)</f>
        <v>0</v>
      </c>
      <c r="B306" s="60">
        <f>COUNTIF($P$7:P306,$AA$6)</f>
        <v>0</v>
      </c>
      <c r="C306" s="60">
        <f>COUNTIF($P$7:P306,$AA$7)</f>
        <v>0</v>
      </c>
      <c r="D306" s="60">
        <f>COUNTIF($P$7:P306,$AA$8)+COUNTIF($P$7:P306,$AA$9)</f>
        <v>0</v>
      </c>
      <c r="E306" s="60">
        <f>COUNTIF($P$7:P306,$AA$8)</f>
        <v>0</v>
      </c>
      <c r="F306" s="60">
        <f>COUNTIF($P$7:P306,$AA$9)</f>
        <v>0</v>
      </c>
      <c r="G306" s="60">
        <f>COUNTIF($P$7:P306,$AA$10)</f>
        <v>0</v>
      </c>
      <c r="H306" s="60">
        <f>COUNTIF($P$7:P306,$AA$11)</f>
        <v>0</v>
      </c>
      <c r="I306" s="60">
        <f>COUNTIF($P$7:P306,$AA$12)</f>
        <v>0</v>
      </c>
      <c r="J306" s="60">
        <f>COUNTIF($P$7:P306,$AA$13)</f>
        <v>0</v>
      </c>
      <c r="K306" s="60">
        <f>COUNTIF($P$7:P306,$AA$14)</f>
        <v>0</v>
      </c>
      <c r="L306" s="60">
        <f t="shared" si="18"/>
        <v>0</v>
      </c>
      <c r="M306" s="54"/>
      <c r="N306" s="54"/>
      <c r="O306" s="54"/>
      <c r="P306" s="58">
        <f t="shared" si="19"/>
      </c>
      <c r="Q306" s="54"/>
      <c r="R306" s="71"/>
      <c r="S306" s="101"/>
      <c r="T306" s="101"/>
      <c r="U306" s="102">
        <f t="shared" si="20"/>
      </c>
    </row>
    <row r="307" spans="1:21" ht="21" customHeight="1">
      <c r="A307" s="60">
        <f>COUNTIF(P$7:$P307,$AA$5)</f>
        <v>0</v>
      </c>
      <c r="B307" s="60">
        <f>COUNTIF($P$7:P307,$AA$6)</f>
        <v>0</v>
      </c>
      <c r="C307" s="60">
        <f>COUNTIF($P$7:P307,$AA$7)</f>
        <v>0</v>
      </c>
      <c r="D307" s="60">
        <f>COUNTIF($P$7:P307,$AA$8)+COUNTIF($P$7:P307,$AA$9)</f>
        <v>0</v>
      </c>
      <c r="E307" s="60">
        <f>COUNTIF($P$7:P307,$AA$8)</f>
        <v>0</v>
      </c>
      <c r="F307" s="60">
        <f>COUNTIF($P$7:P307,$AA$9)</f>
        <v>0</v>
      </c>
      <c r="G307" s="60">
        <f>COUNTIF($P$7:P307,$AA$10)</f>
        <v>0</v>
      </c>
      <c r="H307" s="60">
        <f>COUNTIF($P$7:P307,$AA$11)</f>
        <v>0</v>
      </c>
      <c r="I307" s="60">
        <f>COUNTIF($P$7:P307,$AA$12)</f>
        <v>0</v>
      </c>
      <c r="J307" s="60">
        <f>COUNTIF($P$7:P307,$AA$13)</f>
        <v>0</v>
      </c>
      <c r="K307" s="60">
        <f>COUNTIF($P$7:P307,$AA$14)</f>
        <v>0</v>
      </c>
      <c r="L307" s="60">
        <f t="shared" si="18"/>
        <v>0</v>
      </c>
      <c r="M307" s="54"/>
      <c r="N307" s="54"/>
      <c r="O307" s="54"/>
      <c r="P307" s="58">
        <f t="shared" si="19"/>
      </c>
      <c r="Q307" s="54"/>
      <c r="R307" s="71"/>
      <c r="S307" s="101"/>
      <c r="T307" s="101"/>
      <c r="U307" s="102">
        <f t="shared" si="20"/>
      </c>
    </row>
    <row r="308" spans="1:21" ht="21" customHeight="1">
      <c r="A308" s="60">
        <f>COUNTIF(P$7:$P308,$AA$5)</f>
        <v>0</v>
      </c>
      <c r="B308" s="60">
        <f>COUNTIF($P$7:P308,$AA$6)</f>
        <v>0</v>
      </c>
      <c r="C308" s="60">
        <f>COUNTIF($P$7:P308,$AA$7)</f>
        <v>0</v>
      </c>
      <c r="D308" s="60">
        <f>COUNTIF($P$7:P308,$AA$8)+COUNTIF($P$7:P308,$AA$9)</f>
        <v>0</v>
      </c>
      <c r="E308" s="60">
        <f>COUNTIF($P$7:P308,$AA$8)</f>
        <v>0</v>
      </c>
      <c r="F308" s="60">
        <f>COUNTIF($P$7:P308,$AA$9)</f>
        <v>0</v>
      </c>
      <c r="G308" s="60">
        <f>COUNTIF($P$7:P308,$AA$10)</f>
        <v>0</v>
      </c>
      <c r="H308" s="60">
        <f>COUNTIF($P$7:P308,$AA$11)</f>
        <v>0</v>
      </c>
      <c r="I308" s="60">
        <f>COUNTIF($P$7:P308,$AA$12)</f>
        <v>0</v>
      </c>
      <c r="J308" s="60">
        <f>COUNTIF($P$7:P308,$AA$13)</f>
        <v>0</v>
      </c>
      <c r="K308" s="60">
        <f>COUNTIF($P$7:P308,$AA$14)</f>
        <v>0</v>
      </c>
      <c r="L308" s="60">
        <f t="shared" si="18"/>
        <v>0</v>
      </c>
      <c r="M308" s="54"/>
      <c r="N308" s="54"/>
      <c r="O308" s="54"/>
      <c r="P308" s="58">
        <f t="shared" si="19"/>
      </c>
      <c r="Q308" s="54"/>
      <c r="R308" s="71"/>
      <c r="S308" s="101"/>
      <c r="T308" s="101"/>
      <c r="U308" s="102">
        <f t="shared" si="20"/>
      </c>
    </row>
    <row r="309" spans="1:21" ht="21" customHeight="1">
      <c r="A309" s="60">
        <f>COUNTIF(P$7:$P309,$AA$5)</f>
        <v>0</v>
      </c>
      <c r="B309" s="60">
        <f>COUNTIF($P$7:P309,$AA$6)</f>
        <v>0</v>
      </c>
      <c r="C309" s="60">
        <f>COUNTIF($P$7:P309,$AA$7)</f>
        <v>0</v>
      </c>
      <c r="D309" s="60">
        <f>COUNTIF($P$7:P309,$AA$8)+COUNTIF($P$7:P309,$AA$9)</f>
        <v>0</v>
      </c>
      <c r="E309" s="60">
        <f>COUNTIF($P$7:P309,$AA$8)</f>
        <v>0</v>
      </c>
      <c r="F309" s="60">
        <f>COUNTIF($P$7:P309,$AA$9)</f>
        <v>0</v>
      </c>
      <c r="G309" s="60">
        <f>COUNTIF($P$7:P309,$AA$10)</f>
        <v>0</v>
      </c>
      <c r="H309" s="60">
        <f>COUNTIF($P$7:P309,$AA$11)</f>
        <v>0</v>
      </c>
      <c r="I309" s="60">
        <f>COUNTIF($P$7:P309,$AA$12)</f>
        <v>0</v>
      </c>
      <c r="J309" s="60">
        <f>COUNTIF($P$7:P309,$AA$13)</f>
        <v>0</v>
      </c>
      <c r="K309" s="60">
        <f>COUNTIF($P$7:P309,$AA$14)</f>
        <v>0</v>
      </c>
      <c r="L309" s="60">
        <f t="shared" si="18"/>
        <v>0</v>
      </c>
      <c r="M309" s="54"/>
      <c r="N309" s="54"/>
      <c r="O309" s="54"/>
      <c r="P309" s="58">
        <f t="shared" si="19"/>
      </c>
      <c r="Q309" s="54"/>
      <c r="R309" s="71"/>
      <c r="S309" s="101"/>
      <c r="T309" s="101"/>
      <c r="U309" s="102">
        <f t="shared" si="20"/>
      </c>
    </row>
    <row r="310" spans="1:21" ht="21" customHeight="1">
      <c r="A310" s="60">
        <f>COUNTIF(P$7:$P310,$AA$5)</f>
        <v>0</v>
      </c>
      <c r="B310" s="60">
        <f>COUNTIF($P$7:P310,$AA$6)</f>
        <v>0</v>
      </c>
      <c r="C310" s="60">
        <f>COUNTIF($P$7:P310,$AA$7)</f>
        <v>0</v>
      </c>
      <c r="D310" s="60">
        <f>COUNTIF($P$7:P310,$AA$8)+COUNTIF($P$7:P310,$AA$9)</f>
        <v>0</v>
      </c>
      <c r="E310" s="60">
        <f>COUNTIF($P$7:P310,$AA$8)</f>
        <v>0</v>
      </c>
      <c r="F310" s="60">
        <f>COUNTIF($P$7:P310,$AA$9)</f>
        <v>0</v>
      </c>
      <c r="G310" s="60">
        <f>COUNTIF($P$7:P310,$AA$10)</f>
        <v>0</v>
      </c>
      <c r="H310" s="60">
        <f>COUNTIF($P$7:P310,$AA$11)</f>
        <v>0</v>
      </c>
      <c r="I310" s="60">
        <f>COUNTIF($P$7:P310,$AA$12)</f>
        <v>0</v>
      </c>
      <c r="J310" s="60">
        <f>COUNTIF($P$7:P310,$AA$13)</f>
        <v>0</v>
      </c>
      <c r="K310" s="60">
        <f>COUNTIF($P$7:P310,$AA$14)</f>
        <v>0</v>
      </c>
      <c r="L310" s="60">
        <f t="shared" si="18"/>
        <v>0</v>
      </c>
      <c r="M310" s="54"/>
      <c r="N310" s="54"/>
      <c r="O310" s="54"/>
      <c r="P310" s="58">
        <f t="shared" si="19"/>
      </c>
      <c r="Q310" s="54"/>
      <c r="R310" s="71"/>
      <c r="S310" s="101"/>
      <c r="T310" s="101"/>
      <c r="U310" s="102">
        <f t="shared" si="20"/>
      </c>
    </row>
    <row r="311" spans="1:21" ht="21" customHeight="1">
      <c r="A311" s="60">
        <f>COUNTIF(P$7:$P311,$AA$5)</f>
        <v>0</v>
      </c>
      <c r="B311" s="60">
        <f>COUNTIF($P$7:P311,$AA$6)</f>
        <v>0</v>
      </c>
      <c r="C311" s="60">
        <f>COUNTIF($P$7:P311,$AA$7)</f>
        <v>0</v>
      </c>
      <c r="D311" s="60">
        <f>COUNTIF($P$7:P311,$AA$8)+COUNTIF($P$7:P311,$AA$9)</f>
        <v>0</v>
      </c>
      <c r="E311" s="60">
        <f>COUNTIF($P$7:P311,$AA$8)</f>
        <v>0</v>
      </c>
      <c r="F311" s="60">
        <f>COUNTIF($P$7:P311,$AA$9)</f>
        <v>0</v>
      </c>
      <c r="G311" s="60">
        <f>COUNTIF($P$7:P311,$AA$10)</f>
        <v>0</v>
      </c>
      <c r="H311" s="60">
        <f>COUNTIF($P$7:P311,$AA$11)</f>
        <v>0</v>
      </c>
      <c r="I311" s="60">
        <f>COUNTIF($P$7:P311,$AA$12)</f>
        <v>0</v>
      </c>
      <c r="J311" s="60">
        <f>COUNTIF($P$7:P311,$AA$13)</f>
        <v>0</v>
      </c>
      <c r="K311" s="60">
        <f>COUNTIF($P$7:P311,$AA$14)</f>
        <v>0</v>
      </c>
      <c r="L311" s="60">
        <f t="shared" si="18"/>
        <v>0</v>
      </c>
      <c r="M311" s="54"/>
      <c r="N311" s="54"/>
      <c r="O311" s="54"/>
      <c r="P311" s="58">
        <f t="shared" si="19"/>
      </c>
      <c r="Q311" s="54"/>
      <c r="R311" s="71"/>
      <c r="S311" s="101"/>
      <c r="T311" s="101"/>
      <c r="U311" s="102">
        <f t="shared" si="20"/>
      </c>
    </row>
    <row r="312" spans="1:21" ht="21" customHeight="1">
      <c r="A312" s="60">
        <f>COUNTIF(P$7:$P312,$AA$5)</f>
        <v>0</v>
      </c>
      <c r="B312" s="60">
        <f>COUNTIF($P$7:P312,$AA$6)</f>
        <v>0</v>
      </c>
      <c r="C312" s="60">
        <f>COUNTIF($P$7:P312,$AA$7)</f>
        <v>0</v>
      </c>
      <c r="D312" s="60">
        <f>COUNTIF($P$7:P312,$AA$8)+COUNTIF($P$7:P312,$AA$9)</f>
        <v>0</v>
      </c>
      <c r="E312" s="60">
        <f>COUNTIF($P$7:P312,$AA$8)</f>
        <v>0</v>
      </c>
      <c r="F312" s="60">
        <f>COUNTIF($P$7:P312,$AA$9)</f>
        <v>0</v>
      </c>
      <c r="G312" s="60">
        <f>COUNTIF($P$7:P312,$AA$10)</f>
        <v>0</v>
      </c>
      <c r="H312" s="60">
        <f>COUNTIF($P$7:P312,$AA$11)</f>
        <v>0</v>
      </c>
      <c r="I312" s="60">
        <f>COUNTIF($P$7:P312,$AA$12)</f>
        <v>0</v>
      </c>
      <c r="J312" s="60">
        <f>COUNTIF($P$7:P312,$AA$13)</f>
        <v>0</v>
      </c>
      <c r="K312" s="60">
        <f>COUNTIF($P$7:P312,$AA$14)</f>
        <v>0</v>
      </c>
      <c r="L312" s="60">
        <f t="shared" si="18"/>
        <v>0</v>
      </c>
      <c r="M312" s="54"/>
      <c r="N312" s="54"/>
      <c r="O312" s="54"/>
      <c r="P312" s="58">
        <f t="shared" si="19"/>
      </c>
      <c r="Q312" s="54"/>
      <c r="R312" s="71"/>
      <c r="S312" s="101"/>
      <c r="T312" s="101"/>
      <c r="U312" s="102">
        <f t="shared" si="20"/>
      </c>
    </row>
    <row r="313" spans="1:21" ht="21" customHeight="1">
      <c r="A313" s="60">
        <f>COUNTIF(P$7:$P313,$AA$5)</f>
        <v>0</v>
      </c>
      <c r="B313" s="60">
        <f>COUNTIF($P$7:P313,$AA$6)</f>
        <v>0</v>
      </c>
      <c r="C313" s="60">
        <f>COUNTIF($P$7:P313,$AA$7)</f>
        <v>0</v>
      </c>
      <c r="D313" s="60">
        <f>COUNTIF($P$7:P313,$AA$8)+COUNTIF($P$7:P313,$AA$9)</f>
        <v>0</v>
      </c>
      <c r="E313" s="60">
        <f>COUNTIF($P$7:P313,$AA$8)</f>
        <v>0</v>
      </c>
      <c r="F313" s="60">
        <f>COUNTIF($P$7:P313,$AA$9)</f>
        <v>0</v>
      </c>
      <c r="G313" s="60">
        <f>COUNTIF($P$7:P313,$AA$10)</f>
        <v>0</v>
      </c>
      <c r="H313" s="60">
        <f>COUNTIF($P$7:P313,$AA$11)</f>
        <v>0</v>
      </c>
      <c r="I313" s="60">
        <f>COUNTIF($P$7:P313,$AA$12)</f>
        <v>0</v>
      </c>
      <c r="J313" s="60">
        <f>COUNTIF($P$7:P313,$AA$13)</f>
        <v>0</v>
      </c>
      <c r="K313" s="60">
        <f>COUNTIF($P$7:P313,$AA$14)</f>
        <v>0</v>
      </c>
      <c r="L313" s="60">
        <f t="shared" si="18"/>
        <v>0</v>
      </c>
      <c r="M313" s="54"/>
      <c r="N313" s="54"/>
      <c r="O313" s="54"/>
      <c r="P313" s="58">
        <f t="shared" si="19"/>
      </c>
      <c r="Q313" s="54"/>
      <c r="R313" s="71"/>
      <c r="S313" s="101"/>
      <c r="T313" s="101"/>
      <c r="U313" s="102">
        <f t="shared" si="20"/>
      </c>
    </row>
    <row r="314" spans="1:21" ht="21" customHeight="1">
      <c r="A314" s="60">
        <f>COUNTIF(P$7:$P314,$AA$5)</f>
        <v>0</v>
      </c>
      <c r="B314" s="60">
        <f>COUNTIF($P$7:P314,$AA$6)</f>
        <v>0</v>
      </c>
      <c r="C314" s="60">
        <f>COUNTIF($P$7:P314,$AA$7)</f>
        <v>0</v>
      </c>
      <c r="D314" s="60">
        <f>COUNTIF($P$7:P314,$AA$8)+COUNTIF($P$7:P314,$AA$9)</f>
        <v>0</v>
      </c>
      <c r="E314" s="60">
        <f>COUNTIF($P$7:P314,$AA$8)</f>
        <v>0</v>
      </c>
      <c r="F314" s="60">
        <f>COUNTIF($P$7:P314,$AA$9)</f>
        <v>0</v>
      </c>
      <c r="G314" s="60">
        <f>COUNTIF($P$7:P314,$AA$10)</f>
        <v>0</v>
      </c>
      <c r="H314" s="60">
        <f>COUNTIF($P$7:P314,$AA$11)</f>
        <v>0</v>
      </c>
      <c r="I314" s="60">
        <f>COUNTIF($P$7:P314,$AA$12)</f>
        <v>0</v>
      </c>
      <c r="J314" s="60">
        <f>COUNTIF($P$7:P314,$AA$13)</f>
        <v>0</v>
      </c>
      <c r="K314" s="60">
        <f>COUNTIF($P$7:P314,$AA$14)</f>
        <v>0</v>
      </c>
      <c r="L314" s="60">
        <f t="shared" si="18"/>
        <v>0</v>
      </c>
      <c r="M314" s="54"/>
      <c r="N314" s="54"/>
      <c r="O314" s="54"/>
      <c r="P314" s="58">
        <f t="shared" si="19"/>
      </c>
      <c r="Q314" s="54"/>
      <c r="R314" s="71"/>
      <c r="S314" s="101"/>
      <c r="T314" s="101"/>
      <c r="U314" s="102">
        <f t="shared" si="20"/>
      </c>
    </row>
    <row r="315" spans="1:21" ht="21" customHeight="1">
      <c r="A315" s="60">
        <f>COUNTIF(P$7:$P315,$AA$5)</f>
        <v>0</v>
      </c>
      <c r="B315" s="60">
        <f>COUNTIF($P$7:P315,$AA$6)</f>
        <v>0</v>
      </c>
      <c r="C315" s="60">
        <f>COUNTIF($P$7:P315,$AA$7)</f>
        <v>0</v>
      </c>
      <c r="D315" s="60">
        <f>COUNTIF($P$7:P315,$AA$8)+COUNTIF($P$7:P315,$AA$9)</f>
        <v>0</v>
      </c>
      <c r="E315" s="60">
        <f>COUNTIF($P$7:P315,$AA$8)</f>
        <v>0</v>
      </c>
      <c r="F315" s="60">
        <f>COUNTIF($P$7:P315,$AA$9)</f>
        <v>0</v>
      </c>
      <c r="G315" s="60">
        <f>COUNTIF($P$7:P315,$AA$10)</f>
        <v>0</v>
      </c>
      <c r="H315" s="60">
        <f>COUNTIF($P$7:P315,$AA$11)</f>
        <v>0</v>
      </c>
      <c r="I315" s="60">
        <f>COUNTIF($P$7:P315,$AA$12)</f>
        <v>0</v>
      </c>
      <c r="J315" s="60">
        <f>COUNTIF($P$7:P315,$AA$13)</f>
        <v>0</v>
      </c>
      <c r="K315" s="60">
        <f>COUNTIF($P$7:P315,$AA$14)</f>
        <v>0</v>
      </c>
      <c r="L315" s="60">
        <f t="shared" si="18"/>
        <v>0</v>
      </c>
      <c r="M315" s="54"/>
      <c r="N315" s="54"/>
      <c r="O315" s="54"/>
      <c r="P315" s="58">
        <f t="shared" si="19"/>
      </c>
      <c r="Q315" s="54"/>
      <c r="R315" s="71"/>
      <c r="S315" s="101"/>
      <c r="T315" s="101"/>
      <c r="U315" s="102">
        <f t="shared" si="20"/>
      </c>
    </row>
    <row r="316" spans="1:21" ht="21" customHeight="1">
      <c r="A316" s="60">
        <f>COUNTIF(P$7:$P316,$AA$5)</f>
        <v>0</v>
      </c>
      <c r="B316" s="60">
        <f>COUNTIF($P$7:P316,$AA$6)</f>
        <v>0</v>
      </c>
      <c r="C316" s="60">
        <f>COUNTIF($P$7:P316,$AA$7)</f>
        <v>0</v>
      </c>
      <c r="D316" s="60">
        <f>COUNTIF($P$7:P316,$AA$8)+COUNTIF($P$7:P316,$AA$9)</f>
        <v>0</v>
      </c>
      <c r="E316" s="60">
        <f>COUNTIF($P$7:P316,$AA$8)</f>
        <v>0</v>
      </c>
      <c r="F316" s="60">
        <f>COUNTIF($P$7:P316,$AA$9)</f>
        <v>0</v>
      </c>
      <c r="G316" s="60">
        <f>COUNTIF($P$7:P316,$AA$10)</f>
        <v>0</v>
      </c>
      <c r="H316" s="60">
        <f>COUNTIF($P$7:P316,$AA$11)</f>
        <v>0</v>
      </c>
      <c r="I316" s="60">
        <f>COUNTIF($P$7:P316,$AA$12)</f>
        <v>0</v>
      </c>
      <c r="J316" s="60">
        <f>COUNTIF($P$7:P316,$AA$13)</f>
        <v>0</v>
      </c>
      <c r="K316" s="60">
        <f>COUNTIF($P$7:P316,$AA$14)</f>
        <v>0</v>
      </c>
      <c r="L316" s="60">
        <f t="shared" si="18"/>
        <v>0</v>
      </c>
      <c r="M316" s="54"/>
      <c r="N316" s="54"/>
      <c r="O316" s="54"/>
      <c r="P316" s="58">
        <f t="shared" si="19"/>
      </c>
      <c r="Q316" s="54"/>
      <c r="R316" s="71"/>
      <c r="S316" s="101"/>
      <c r="T316" s="101"/>
      <c r="U316" s="102">
        <f t="shared" si="20"/>
      </c>
    </row>
    <row r="317" spans="1:21" ht="21" customHeight="1">
      <c r="A317" s="60">
        <f>COUNTIF(P$7:$P317,$AA$5)</f>
        <v>0</v>
      </c>
      <c r="B317" s="60">
        <f>COUNTIF($P$7:P317,$AA$6)</f>
        <v>0</v>
      </c>
      <c r="C317" s="60">
        <f>COUNTIF($P$7:P317,$AA$7)</f>
        <v>0</v>
      </c>
      <c r="D317" s="60">
        <f>COUNTIF($P$7:P317,$AA$8)+COUNTIF($P$7:P317,$AA$9)</f>
        <v>0</v>
      </c>
      <c r="E317" s="60">
        <f>COUNTIF($P$7:P317,$AA$8)</f>
        <v>0</v>
      </c>
      <c r="F317" s="60">
        <f>COUNTIF($P$7:P317,$AA$9)</f>
        <v>0</v>
      </c>
      <c r="G317" s="60">
        <f>COUNTIF($P$7:P317,$AA$10)</f>
        <v>0</v>
      </c>
      <c r="H317" s="60">
        <f>COUNTIF($P$7:P317,$AA$11)</f>
        <v>0</v>
      </c>
      <c r="I317" s="60">
        <f>COUNTIF($P$7:P317,$AA$12)</f>
        <v>0</v>
      </c>
      <c r="J317" s="60">
        <f>COUNTIF($P$7:P317,$AA$13)</f>
        <v>0</v>
      </c>
      <c r="K317" s="60">
        <f>COUNTIF($P$7:P317,$AA$14)</f>
        <v>0</v>
      </c>
      <c r="L317" s="60">
        <f t="shared" si="18"/>
        <v>0</v>
      </c>
      <c r="M317" s="54"/>
      <c r="N317" s="54"/>
      <c r="O317" s="54"/>
      <c r="P317" s="58">
        <f t="shared" si="19"/>
      </c>
      <c r="Q317" s="54"/>
      <c r="R317" s="71"/>
      <c r="S317" s="101"/>
      <c r="T317" s="101"/>
      <c r="U317" s="102">
        <f t="shared" si="20"/>
      </c>
    </row>
    <row r="318" spans="1:21" ht="21" customHeight="1">
      <c r="A318" s="60">
        <f>COUNTIF(P$7:$P318,$AA$5)</f>
        <v>0</v>
      </c>
      <c r="B318" s="60">
        <f>COUNTIF($P$7:P318,$AA$6)</f>
        <v>0</v>
      </c>
      <c r="C318" s="60">
        <f>COUNTIF($P$7:P318,$AA$7)</f>
        <v>0</v>
      </c>
      <c r="D318" s="60">
        <f>COUNTIF($P$7:P318,$AA$8)+COUNTIF($P$7:P318,$AA$9)</f>
        <v>0</v>
      </c>
      <c r="E318" s="60">
        <f>COUNTIF($P$7:P318,$AA$8)</f>
        <v>0</v>
      </c>
      <c r="F318" s="60">
        <f>COUNTIF($P$7:P318,$AA$9)</f>
        <v>0</v>
      </c>
      <c r="G318" s="60">
        <f>COUNTIF($P$7:P318,$AA$10)</f>
        <v>0</v>
      </c>
      <c r="H318" s="60">
        <f>COUNTIF($P$7:P318,$AA$11)</f>
        <v>0</v>
      </c>
      <c r="I318" s="60">
        <f>COUNTIF($P$7:P318,$AA$12)</f>
        <v>0</v>
      </c>
      <c r="J318" s="60">
        <f>COUNTIF($P$7:P318,$AA$13)</f>
        <v>0</v>
      </c>
      <c r="K318" s="60">
        <f>COUNTIF($P$7:P318,$AA$14)</f>
        <v>0</v>
      </c>
      <c r="L318" s="60">
        <f t="shared" si="18"/>
        <v>0</v>
      </c>
      <c r="M318" s="54"/>
      <c r="N318" s="54"/>
      <c r="O318" s="54"/>
      <c r="P318" s="58">
        <f t="shared" si="19"/>
      </c>
      <c r="Q318" s="54"/>
      <c r="R318" s="71"/>
      <c r="S318" s="101"/>
      <c r="T318" s="101"/>
      <c r="U318" s="102">
        <f t="shared" si="20"/>
      </c>
    </row>
    <row r="319" spans="1:21" ht="21" customHeight="1">
      <c r="A319" s="60">
        <f>COUNTIF(P$7:$P319,$AA$5)</f>
        <v>0</v>
      </c>
      <c r="B319" s="60">
        <f>COUNTIF($P$7:P319,$AA$6)</f>
        <v>0</v>
      </c>
      <c r="C319" s="60">
        <f>COUNTIF($P$7:P319,$AA$7)</f>
        <v>0</v>
      </c>
      <c r="D319" s="60">
        <f>COUNTIF($P$7:P319,$AA$8)+COUNTIF($P$7:P319,$AA$9)</f>
        <v>0</v>
      </c>
      <c r="E319" s="60">
        <f>COUNTIF($P$7:P319,$AA$8)</f>
        <v>0</v>
      </c>
      <c r="F319" s="60">
        <f>COUNTIF($P$7:P319,$AA$9)</f>
        <v>0</v>
      </c>
      <c r="G319" s="60">
        <f>COUNTIF($P$7:P319,$AA$10)</f>
        <v>0</v>
      </c>
      <c r="H319" s="60">
        <f>COUNTIF($P$7:P319,$AA$11)</f>
        <v>0</v>
      </c>
      <c r="I319" s="60">
        <f>COUNTIF($P$7:P319,$AA$12)</f>
        <v>0</v>
      </c>
      <c r="J319" s="60">
        <f>COUNTIF($P$7:P319,$AA$13)</f>
        <v>0</v>
      </c>
      <c r="K319" s="60">
        <f>COUNTIF($P$7:P319,$AA$14)</f>
        <v>0</v>
      </c>
      <c r="L319" s="60">
        <f t="shared" si="18"/>
        <v>0</v>
      </c>
      <c r="M319" s="54"/>
      <c r="N319" s="54"/>
      <c r="O319" s="54"/>
      <c r="P319" s="58">
        <f t="shared" si="19"/>
      </c>
      <c r="Q319" s="54"/>
      <c r="R319" s="71"/>
      <c r="S319" s="101"/>
      <c r="T319" s="101"/>
      <c r="U319" s="102">
        <f t="shared" si="20"/>
      </c>
    </row>
    <row r="320" spans="1:21" ht="21" customHeight="1">
      <c r="A320" s="60">
        <f>COUNTIF(P$7:$P320,$AA$5)</f>
        <v>0</v>
      </c>
      <c r="B320" s="60">
        <f>COUNTIF($P$7:P320,$AA$6)</f>
        <v>0</v>
      </c>
      <c r="C320" s="60">
        <f>COUNTIF($P$7:P320,$AA$7)</f>
        <v>0</v>
      </c>
      <c r="D320" s="60">
        <f>COUNTIF($P$7:P320,$AA$8)+COUNTIF($P$7:P320,$AA$9)</f>
        <v>0</v>
      </c>
      <c r="E320" s="60">
        <f>COUNTIF($P$7:P320,$AA$8)</f>
        <v>0</v>
      </c>
      <c r="F320" s="60">
        <f>COUNTIF($P$7:P320,$AA$9)</f>
        <v>0</v>
      </c>
      <c r="G320" s="60">
        <f>COUNTIF($P$7:P320,$AA$10)</f>
        <v>0</v>
      </c>
      <c r="H320" s="60">
        <f>COUNTIF($P$7:P320,$AA$11)</f>
        <v>0</v>
      </c>
      <c r="I320" s="60">
        <f>COUNTIF($P$7:P320,$AA$12)</f>
        <v>0</v>
      </c>
      <c r="J320" s="60">
        <f>COUNTIF($P$7:P320,$AA$13)</f>
        <v>0</v>
      </c>
      <c r="K320" s="60">
        <f>COUNTIF($P$7:P320,$AA$14)</f>
        <v>0</v>
      </c>
      <c r="L320" s="60">
        <f t="shared" si="18"/>
        <v>0</v>
      </c>
      <c r="M320" s="54"/>
      <c r="N320" s="54"/>
      <c r="O320" s="54"/>
      <c r="P320" s="58">
        <f t="shared" si="19"/>
      </c>
      <c r="Q320" s="54"/>
      <c r="R320" s="71"/>
      <c r="S320" s="101"/>
      <c r="T320" s="101"/>
      <c r="U320" s="102">
        <f t="shared" si="20"/>
      </c>
    </row>
    <row r="321" spans="1:21" ht="21" customHeight="1" thickBot="1">
      <c r="A321" s="60">
        <f>COUNTIF(P$7:$P321,$AA$5)</f>
        <v>0</v>
      </c>
      <c r="B321" s="60">
        <f>COUNTIF($P$7:P321,$AA$6)</f>
        <v>0</v>
      </c>
      <c r="C321" s="60">
        <f>COUNTIF($P$7:P321,$AA$7)</f>
        <v>0</v>
      </c>
      <c r="D321" s="60">
        <f>COUNTIF($P$7:P321,$AA$8)+COUNTIF($P$7:P321,$AA$9)</f>
        <v>0</v>
      </c>
      <c r="E321" s="60">
        <f>COUNTIF($P$7:P321,$AA$8)</f>
        <v>0</v>
      </c>
      <c r="F321" s="60">
        <f>COUNTIF($P$7:P321,$AA$9)</f>
        <v>0</v>
      </c>
      <c r="G321" s="60">
        <f>COUNTIF($P$7:P321,$AA$10)</f>
        <v>0</v>
      </c>
      <c r="H321" s="60">
        <f>COUNTIF($P$7:P321,$AA$11)</f>
        <v>0</v>
      </c>
      <c r="I321" s="60">
        <f>COUNTIF($P$7:P321,$AA$12)</f>
        <v>0</v>
      </c>
      <c r="J321" s="60">
        <f>COUNTIF($P$7:P321,$AA$13)</f>
        <v>0</v>
      </c>
      <c r="K321" s="60">
        <f>COUNTIF($P$7:P321,$AA$14)</f>
        <v>0</v>
      </c>
      <c r="L321" s="60">
        <f t="shared" si="18"/>
        <v>0</v>
      </c>
      <c r="M321" s="56"/>
      <c r="N321" s="56"/>
      <c r="O321" s="56"/>
      <c r="P321" s="58">
        <f t="shared" si="19"/>
      </c>
      <c r="Q321" s="56"/>
      <c r="R321" s="72"/>
      <c r="S321" s="103"/>
      <c r="T321" s="103"/>
      <c r="U321" s="104">
        <f t="shared" si="20"/>
      </c>
    </row>
    <row r="322" spans="1:21" ht="21" customHeight="1" thickTop="1">
      <c r="A322" s="60">
        <f>COUNTIF(P$7:$P322,$AA$5)</f>
        <v>0</v>
      </c>
      <c r="B322" s="60">
        <f>COUNTIF($P$7:P322,$AA$6)</f>
        <v>0</v>
      </c>
      <c r="C322" s="60">
        <f>COUNTIF($P$7:P322,$AA$7)</f>
        <v>0</v>
      </c>
      <c r="D322" s="60">
        <f>COUNTIF($P$7:P322,$AA$8)+COUNTIF($P$7:P322,$AA$9)</f>
        <v>0</v>
      </c>
      <c r="E322" s="60">
        <f>COUNTIF($P$7:P322,$AA$8)</f>
        <v>0</v>
      </c>
      <c r="F322" s="60">
        <f>COUNTIF($P$7:P322,$AA$9)</f>
        <v>0</v>
      </c>
      <c r="G322" s="60">
        <f>COUNTIF($P$7:P322,$AA$10)</f>
        <v>0</v>
      </c>
      <c r="H322" s="60">
        <f>COUNTIF($P$7:P322,$AA$11)</f>
        <v>0</v>
      </c>
      <c r="I322" s="60">
        <f>COUNTIF($P$7:P322,$AA$12)</f>
        <v>0</v>
      </c>
      <c r="J322" s="60">
        <f>COUNTIF($P$7:P322,$AA$13)</f>
        <v>0</v>
      </c>
      <c r="K322" s="60">
        <f>COUNTIF($P$7:P322,$AA$14)</f>
        <v>0</v>
      </c>
      <c r="L322" s="60">
        <f t="shared" si="18"/>
        <v>0</v>
      </c>
      <c r="M322" s="157" t="s">
        <v>5</v>
      </c>
      <c r="N322" s="157"/>
      <c r="O322" s="157"/>
      <c r="P322" s="157"/>
      <c r="Q322" s="157"/>
      <c r="R322" s="158"/>
      <c r="S322" s="105">
        <f>SUM(S287:S321)</f>
        <v>0</v>
      </c>
      <c r="T322" s="105">
        <f>SUM(T287:T321)</f>
        <v>0</v>
      </c>
      <c r="U322" s="105">
        <f>S322-T322</f>
        <v>0</v>
      </c>
    </row>
    <row r="323" spans="1:21" ht="21" customHeight="1">
      <c r="A323" s="60">
        <f>COUNTIF(P$7:$P323,$AA$5)</f>
        <v>0</v>
      </c>
      <c r="B323" s="60">
        <f>COUNTIF($P$7:P323,$AA$6)</f>
        <v>0</v>
      </c>
      <c r="C323" s="60">
        <f>COUNTIF($P$7:P323,$AA$7)</f>
        <v>0</v>
      </c>
      <c r="D323" s="60">
        <f>COUNTIF($P$7:P323,$AA$8)+COUNTIF($P$7:P323,$AA$9)</f>
        <v>0</v>
      </c>
      <c r="E323" s="60">
        <f>COUNTIF($P$7:P323,$AA$8)</f>
        <v>0</v>
      </c>
      <c r="F323" s="60">
        <f>COUNTIF($P$7:P323,$AA$9)</f>
        <v>0</v>
      </c>
      <c r="G323" s="60">
        <f>COUNTIF($P$7:P323,$AA$10)</f>
        <v>0</v>
      </c>
      <c r="H323" s="60">
        <f>COUNTIF($P$7:P323,$AA$11)</f>
        <v>0</v>
      </c>
      <c r="I323" s="60">
        <f>COUNTIF($P$7:P323,$AA$12)</f>
        <v>0</v>
      </c>
      <c r="J323" s="60">
        <f>COUNTIF($P$7:P323,$AA$13)</f>
        <v>0</v>
      </c>
      <c r="K323" s="60">
        <f>COUNTIF($P$7:P323,$AA$14)</f>
        <v>0</v>
      </c>
      <c r="L323" s="60">
        <f t="shared" si="18"/>
        <v>0</v>
      </c>
      <c r="M323" s="60"/>
      <c r="N323" s="60"/>
      <c r="O323" s="60"/>
      <c r="P323" s="60"/>
      <c r="Q323" s="60"/>
      <c r="R323" s="159"/>
      <c r="S323" s="187" t="s">
        <v>6</v>
      </c>
      <c r="T323" s="187"/>
      <c r="U323" s="187"/>
    </row>
    <row r="324" spans="1:21" ht="21" customHeight="1">
      <c r="A324" s="60">
        <f>COUNTIF(P$7:$P324,$AA$5)</f>
        <v>0</v>
      </c>
      <c r="B324" s="60">
        <f>COUNTIF($P$7:P324,$AA$6)</f>
        <v>0</v>
      </c>
      <c r="C324" s="60">
        <f>COUNTIF($P$7:P324,$AA$7)</f>
        <v>0</v>
      </c>
      <c r="D324" s="60">
        <f>COUNTIF($P$7:P324,$AA$8)+COUNTIF($P$7:P324,$AA$9)</f>
        <v>0</v>
      </c>
      <c r="E324" s="60">
        <f>COUNTIF($P$7:P324,$AA$8)</f>
        <v>0</v>
      </c>
      <c r="F324" s="60">
        <f>COUNTIF($P$7:P324,$AA$9)</f>
        <v>0</v>
      </c>
      <c r="G324" s="60">
        <f>COUNTIF($P$7:P324,$AA$10)</f>
        <v>0</v>
      </c>
      <c r="H324" s="60">
        <f>COUNTIF($P$7:P324,$AA$11)</f>
        <v>0</v>
      </c>
      <c r="I324" s="60">
        <f>COUNTIF($P$7:P324,$AA$12)</f>
        <v>0</v>
      </c>
      <c r="J324" s="60">
        <f>COUNTIF($P$7:P324,$AA$13)</f>
        <v>0</v>
      </c>
      <c r="K324" s="60">
        <f>COUNTIF($P$7:P324,$AA$14)</f>
        <v>0</v>
      </c>
      <c r="L324" s="60">
        <f t="shared" si="18"/>
        <v>0</v>
      </c>
      <c r="M324" s="162" t="s">
        <v>135</v>
      </c>
      <c r="N324" s="60"/>
      <c r="O324" s="59">
        <f>IF($R$1="","",$R$1)</f>
        <v>6</v>
      </c>
      <c r="P324" s="162" t="s">
        <v>55</v>
      </c>
      <c r="Q324" s="146"/>
      <c r="R324" s="147" t="s">
        <v>6</v>
      </c>
      <c r="S324" s="114">
        <f>IF($R$2="","",$R$2)</f>
      </c>
      <c r="T324" s="147" t="s">
        <v>37</v>
      </c>
      <c r="U324" s="147" t="s">
        <v>56</v>
      </c>
    </row>
    <row r="325" spans="1:21" ht="21" customHeight="1">
      <c r="A325" s="60">
        <f>COUNTIF(P$7:$P325,$AA$5)</f>
        <v>0</v>
      </c>
      <c r="B325" s="60">
        <f>COUNTIF($P$7:P325,$AA$6)</f>
        <v>0</v>
      </c>
      <c r="C325" s="60">
        <f>COUNTIF($P$7:P325,$AA$7)</f>
        <v>0</v>
      </c>
      <c r="D325" s="60">
        <f>COUNTIF($P$7:P325,$AA$8)+COUNTIF($P$7:P325,$AA$9)</f>
        <v>0</v>
      </c>
      <c r="E325" s="60">
        <f>COUNTIF($P$7:P325,$AA$8)</f>
        <v>0</v>
      </c>
      <c r="F325" s="60">
        <f>COUNTIF($P$7:P325,$AA$9)</f>
        <v>0</v>
      </c>
      <c r="G325" s="60">
        <f>COUNTIF($P$7:P325,$AA$10)</f>
        <v>0</v>
      </c>
      <c r="H325" s="60">
        <f>COUNTIF($P$7:P325,$AA$11)</f>
        <v>0</v>
      </c>
      <c r="I325" s="60">
        <f>COUNTIF($P$7:P325,$AA$12)</f>
        <v>0</v>
      </c>
      <c r="J325" s="60">
        <f>COUNTIF($P$7:P325,$AA$13)</f>
        <v>0</v>
      </c>
      <c r="K325" s="60">
        <f>COUNTIF($P$7:P325,$AA$14)</f>
        <v>0</v>
      </c>
      <c r="L325" s="60">
        <f t="shared" si="18"/>
        <v>0</v>
      </c>
      <c r="M325" s="60"/>
      <c r="N325" s="148"/>
      <c r="O325" s="148"/>
      <c r="P325" s="148"/>
      <c r="Q325" s="149"/>
      <c r="R325" s="150"/>
      <c r="S325" s="151"/>
      <c r="T325" s="151" t="s">
        <v>57</v>
      </c>
      <c r="U325" s="152">
        <v>9</v>
      </c>
    </row>
    <row r="326" spans="1:21" ht="21" customHeight="1">
      <c r="A326" s="60">
        <f>COUNTIF(P$7:$P326,$AA$5)</f>
        <v>0</v>
      </c>
      <c r="B326" s="60">
        <f>COUNTIF($P$7:P326,$AA$6)</f>
        <v>0</v>
      </c>
      <c r="C326" s="60">
        <f>COUNTIF($P$7:P326,$AA$7)</f>
        <v>0</v>
      </c>
      <c r="D326" s="60">
        <f>COUNTIF($P$7:P326,$AA$8)+COUNTIF($P$7:P326,$AA$9)</f>
        <v>0</v>
      </c>
      <c r="E326" s="60">
        <f>COUNTIF($P$7:P326,$AA$8)</f>
        <v>0</v>
      </c>
      <c r="F326" s="60">
        <f>COUNTIF($P$7:P326,$AA$9)</f>
        <v>0</v>
      </c>
      <c r="G326" s="60">
        <f>COUNTIF($P$7:P326,$AA$10)</f>
        <v>0</v>
      </c>
      <c r="H326" s="60">
        <f>COUNTIF($P$7:P326,$AA$11)</f>
        <v>0</v>
      </c>
      <c r="I326" s="60">
        <f>COUNTIF($P$7:P326,$AA$12)</f>
        <v>0</v>
      </c>
      <c r="J326" s="60">
        <f>COUNTIF($P$7:P326,$AA$13)</f>
        <v>0</v>
      </c>
      <c r="K326" s="60">
        <f>COUNTIF($P$7:P326,$AA$14)</f>
        <v>0</v>
      </c>
      <c r="L326" s="60" t="str">
        <f t="shared" si="18"/>
        <v>整理　　　　番号</v>
      </c>
      <c r="M326" s="153" t="s">
        <v>0</v>
      </c>
      <c r="N326" s="153" t="s">
        <v>1</v>
      </c>
      <c r="O326" s="154" t="s">
        <v>73</v>
      </c>
      <c r="P326" s="154" t="s">
        <v>59</v>
      </c>
      <c r="Q326" s="154" t="s">
        <v>53</v>
      </c>
      <c r="R326" s="155" t="s">
        <v>54</v>
      </c>
      <c r="S326" s="156" t="s">
        <v>2</v>
      </c>
      <c r="T326" s="156" t="s">
        <v>3</v>
      </c>
      <c r="U326" s="156" t="s">
        <v>4</v>
      </c>
    </row>
    <row r="327" spans="1:21" ht="21" customHeight="1">
      <c r="A327" s="60">
        <f>COUNTIF(P$7:$P327,$AA$5)</f>
        <v>0</v>
      </c>
      <c r="B327" s="60">
        <f>COUNTIF($P$7:P327,$AA$6)</f>
        <v>0</v>
      </c>
      <c r="C327" s="60">
        <f>COUNTIF($P$7:P327,$AA$7)</f>
        <v>0</v>
      </c>
      <c r="D327" s="60">
        <f>COUNTIF($P$7:P327,$AA$8)+COUNTIF($P$7:P327,$AA$9)</f>
        <v>0</v>
      </c>
      <c r="E327" s="60">
        <f>COUNTIF($P$7:P327,$AA$8)</f>
        <v>0</v>
      </c>
      <c r="F327" s="60">
        <f>COUNTIF($P$7:P327,$AA$9)</f>
        <v>0</v>
      </c>
      <c r="G327" s="60">
        <f>COUNTIF($P$7:P327,$AA$10)</f>
        <v>0</v>
      </c>
      <c r="H327" s="60">
        <f>COUNTIF($P$7:P327,$AA$11)</f>
        <v>0</v>
      </c>
      <c r="I327" s="60">
        <f>COUNTIF($P$7:P327,$AA$12)</f>
        <v>0</v>
      </c>
      <c r="J327" s="60">
        <f>COUNTIF($P$7:P327,$AA$13)</f>
        <v>0</v>
      </c>
      <c r="K327" s="60">
        <f>COUNTIF($P$7:P327,$AA$14)</f>
        <v>0</v>
      </c>
      <c r="L327" s="60">
        <f t="shared" si="18"/>
        <v>0</v>
      </c>
      <c r="M327" s="160"/>
      <c r="N327" s="160"/>
      <c r="O327" s="160"/>
      <c r="P327" s="57">
        <f>IF(O327="","",VLOOKUP(O327,$Y$5:$AA$16,3,FALSE))</f>
      </c>
      <c r="Q327" s="160"/>
      <c r="R327" s="161" t="s">
        <v>84</v>
      </c>
      <c r="S327" s="102">
        <f>S322</f>
        <v>0</v>
      </c>
      <c r="T327" s="102">
        <f>T322</f>
        <v>0</v>
      </c>
      <c r="U327" s="102">
        <f>U322</f>
        <v>0</v>
      </c>
    </row>
    <row r="328" spans="1:21" ht="21" customHeight="1">
      <c r="A328" s="60">
        <f>COUNTIF(P$7:$P328,$AA$5)</f>
        <v>0</v>
      </c>
      <c r="B328" s="60">
        <f>COUNTIF($P$7:P328,$AA$6)</f>
        <v>0</v>
      </c>
      <c r="C328" s="60">
        <f>COUNTIF($P$7:P328,$AA$7)</f>
        <v>0</v>
      </c>
      <c r="D328" s="60">
        <f>COUNTIF($P$7:P328,$AA$8)+COUNTIF($P$7:P328,$AA$9)</f>
        <v>0</v>
      </c>
      <c r="E328" s="60">
        <f>COUNTIF($P$7:P328,$AA$8)</f>
        <v>0</v>
      </c>
      <c r="F328" s="60">
        <f>COUNTIF($P$7:P328,$AA$9)</f>
        <v>0</v>
      </c>
      <c r="G328" s="60">
        <f>COUNTIF($P$7:P328,$AA$10)</f>
        <v>0</v>
      </c>
      <c r="H328" s="60">
        <f>COUNTIF($P$7:P328,$AA$11)</f>
        <v>0</v>
      </c>
      <c r="I328" s="60">
        <f>COUNTIF($P$7:P328,$AA$12)</f>
        <v>0</v>
      </c>
      <c r="J328" s="60">
        <f>COUNTIF($P$7:P328,$AA$13)</f>
        <v>0</v>
      </c>
      <c r="K328" s="60">
        <f>COUNTIF($P$7:P328,$AA$14)</f>
        <v>0</v>
      </c>
      <c r="L328" s="60">
        <f aca="true" t="shared" si="21" ref="L328:L391">Q328</f>
        <v>0</v>
      </c>
      <c r="M328" s="54"/>
      <c r="N328" s="54"/>
      <c r="O328" s="54"/>
      <c r="P328" s="58">
        <f aca="true" t="shared" si="22" ref="P328:P361">IF(O328="","",VLOOKUP(O328,$Y$5:$AA$16,3,FALSE))</f>
      </c>
      <c r="Q328" s="54"/>
      <c r="R328" s="71"/>
      <c r="S328" s="101"/>
      <c r="T328" s="101"/>
      <c r="U328" s="102">
        <f aca="true" t="shared" si="23" ref="U328:U361">IF(AND(S328="",T328=""),"",U327+S328-T328)</f>
      </c>
    </row>
    <row r="329" spans="1:21" ht="21" customHeight="1">
      <c r="A329" s="60">
        <f>COUNTIF(P$7:$P329,$AA$5)</f>
        <v>0</v>
      </c>
      <c r="B329" s="60">
        <f>COUNTIF($P$7:P329,$AA$6)</f>
        <v>0</v>
      </c>
      <c r="C329" s="60">
        <f>COUNTIF($P$7:P329,$AA$7)</f>
        <v>0</v>
      </c>
      <c r="D329" s="60">
        <f>COUNTIF($P$7:P329,$AA$8)+COUNTIF($P$7:P329,$AA$9)</f>
        <v>0</v>
      </c>
      <c r="E329" s="60">
        <f>COUNTIF($P$7:P329,$AA$8)</f>
        <v>0</v>
      </c>
      <c r="F329" s="60">
        <f>COUNTIF($P$7:P329,$AA$9)</f>
        <v>0</v>
      </c>
      <c r="G329" s="60">
        <f>COUNTIF($P$7:P329,$AA$10)</f>
        <v>0</v>
      </c>
      <c r="H329" s="60">
        <f>COUNTIF($P$7:P329,$AA$11)</f>
        <v>0</v>
      </c>
      <c r="I329" s="60">
        <f>COUNTIF($P$7:P329,$AA$12)</f>
        <v>0</v>
      </c>
      <c r="J329" s="60">
        <f>COUNTIF($P$7:P329,$AA$13)</f>
        <v>0</v>
      </c>
      <c r="K329" s="60">
        <f>COUNTIF($P$7:P329,$AA$14)</f>
        <v>0</v>
      </c>
      <c r="L329" s="60">
        <f t="shared" si="21"/>
        <v>0</v>
      </c>
      <c r="M329" s="54"/>
      <c r="N329" s="54"/>
      <c r="O329" s="54"/>
      <c r="P329" s="58">
        <f t="shared" si="22"/>
      </c>
      <c r="Q329" s="54"/>
      <c r="R329" s="71"/>
      <c r="S329" s="101"/>
      <c r="T329" s="101"/>
      <c r="U329" s="102">
        <f t="shared" si="23"/>
      </c>
    </row>
    <row r="330" spans="1:21" ht="21" customHeight="1">
      <c r="A330" s="60">
        <f>COUNTIF(P$7:$P330,$AA$5)</f>
        <v>0</v>
      </c>
      <c r="B330" s="60">
        <f>COUNTIF($P$7:P330,$AA$6)</f>
        <v>0</v>
      </c>
      <c r="C330" s="60">
        <f>COUNTIF($P$7:P330,$AA$7)</f>
        <v>0</v>
      </c>
      <c r="D330" s="60">
        <f>COUNTIF($P$7:P330,$AA$8)+COUNTIF($P$7:P330,$AA$9)</f>
        <v>0</v>
      </c>
      <c r="E330" s="60">
        <f>COUNTIF($P$7:P330,$AA$8)</f>
        <v>0</v>
      </c>
      <c r="F330" s="60">
        <f>COUNTIF($P$7:P330,$AA$9)</f>
        <v>0</v>
      </c>
      <c r="G330" s="60">
        <f>COUNTIF($P$7:P330,$AA$10)</f>
        <v>0</v>
      </c>
      <c r="H330" s="60">
        <f>COUNTIF($P$7:P330,$AA$11)</f>
        <v>0</v>
      </c>
      <c r="I330" s="60">
        <f>COUNTIF($P$7:P330,$AA$12)</f>
        <v>0</v>
      </c>
      <c r="J330" s="60">
        <f>COUNTIF($P$7:P330,$AA$13)</f>
        <v>0</v>
      </c>
      <c r="K330" s="60">
        <f>COUNTIF($P$7:P330,$AA$14)</f>
        <v>0</v>
      </c>
      <c r="L330" s="60">
        <f t="shared" si="21"/>
        <v>0</v>
      </c>
      <c r="M330" s="54"/>
      <c r="N330" s="54"/>
      <c r="O330" s="54"/>
      <c r="P330" s="58">
        <f t="shared" si="22"/>
      </c>
      <c r="Q330" s="54"/>
      <c r="R330" s="71"/>
      <c r="S330" s="101"/>
      <c r="T330" s="101"/>
      <c r="U330" s="102">
        <f t="shared" si="23"/>
      </c>
    </row>
    <row r="331" spans="1:21" ht="21" customHeight="1">
      <c r="A331" s="60">
        <f>COUNTIF(P$7:$P331,$AA$5)</f>
        <v>0</v>
      </c>
      <c r="B331" s="60">
        <f>COUNTIF($P$7:P331,$AA$6)</f>
        <v>0</v>
      </c>
      <c r="C331" s="60">
        <f>COUNTIF($P$7:P331,$AA$7)</f>
        <v>0</v>
      </c>
      <c r="D331" s="60">
        <f>COUNTIF($P$7:P331,$AA$8)+COUNTIF($P$7:P331,$AA$9)</f>
        <v>0</v>
      </c>
      <c r="E331" s="60">
        <f>COUNTIF($P$7:P331,$AA$8)</f>
        <v>0</v>
      </c>
      <c r="F331" s="60">
        <f>COUNTIF($P$7:P331,$AA$9)</f>
        <v>0</v>
      </c>
      <c r="G331" s="60">
        <f>COUNTIF($P$7:P331,$AA$10)</f>
        <v>0</v>
      </c>
      <c r="H331" s="60">
        <f>COUNTIF($P$7:P331,$AA$11)</f>
        <v>0</v>
      </c>
      <c r="I331" s="60">
        <f>COUNTIF($P$7:P331,$AA$12)</f>
        <v>0</v>
      </c>
      <c r="J331" s="60">
        <f>COUNTIF($P$7:P331,$AA$13)</f>
        <v>0</v>
      </c>
      <c r="K331" s="60">
        <f>COUNTIF($P$7:P331,$AA$14)</f>
        <v>0</v>
      </c>
      <c r="L331" s="60">
        <f t="shared" si="21"/>
        <v>0</v>
      </c>
      <c r="M331" s="54"/>
      <c r="N331" s="54"/>
      <c r="O331" s="54"/>
      <c r="P331" s="58">
        <f t="shared" si="22"/>
      </c>
      <c r="Q331" s="54"/>
      <c r="R331" s="71"/>
      <c r="S331" s="101"/>
      <c r="T331" s="101"/>
      <c r="U331" s="102">
        <f t="shared" si="23"/>
      </c>
    </row>
    <row r="332" spans="1:21" ht="21" customHeight="1">
      <c r="A332" s="60">
        <f>COUNTIF(P$7:$P332,$AA$5)</f>
        <v>0</v>
      </c>
      <c r="B332" s="60">
        <f>COUNTIF($P$7:P332,$AA$6)</f>
        <v>0</v>
      </c>
      <c r="C332" s="60">
        <f>COUNTIF($P$7:P332,$AA$7)</f>
        <v>0</v>
      </c>
      <c r="D332" s="60">
        <f>COUNTIF($P$7:P332,$AA$8)+COUNTIF($P$7:P332,$AA$9)</f>
        <v>0</v>
      </c>
      <c r="E332" s="60">
        <f>COUNTIF($P$7:P332,$AA$8)</f>
        <v>0</v>
      </c>
      <c r="F332" s="60">
        <f>COUNTIF($P$7:P332,$AA$9)</f>
        <v>0</v>
      </c>
      <c r="G332" s="60">
        <f>COUNTIF($P$7:P332,$AA$10)</f>
        <v>0</v>
      </c>
      <c r="H332" s="60">
        <f>COUNTIF($P$7:P332,$AA$11)</f>
        <v>0</v>
      </c>
      <c r="I332" s="60">
        <f>COUNTIF($P$7:P332,$AA$12)</f>
        <v>0</v>
      </c>
      <c r="J332" s="60">
        <f>COUNTIF($P$7:P332,$AA$13)</f>
        <v>0</v>
      </c>
      <c r="K332" s="60">
        <f>COUNTIF($P$7:P332,$AA$14)</f>
        <v>0</v>
      </c>
      <c r="L332" s="60">
        <f t="shared" si="21"/>
        <v>0</v>
      </c>
      <c r="M332" s="54"/>
      <c r="N332" s="54"/>
      <c r="O332" s="54"/>
      <c r="P332" s="58">
        <f t="shared" si="22"/>
      </c>
      <c r="Q332" s="54"/>
      <c r="R332" s="71"/>
      <c r="S332" s="101"/>
      <c r="T332" s="101"/>
      <c r="U332" s="102">
        <f t="shared" si="23"/>
      </c>
    </row>
    <row r="333" spans="1:21" ht="21" customHeight="1">
      <c r="A333" s="60">
        <f>COUNTIF(P$7:$P333,$AA$5)</f>
        <v>0</v>
      </c>
      <c r="B333" s="60">
        <f>COUNTIF($P$7:P333,$AA$6)</f>
        <v>0</v>
      </c>
      <c r="C333" s="60">
        <f>COUNTIF($P$7:P333,$AA$7)</f>
        <v>0</v>
      </c>
      <c r="D333" s="60">
        <f>COUNTIF($P$7:P333,$AA$8)+COUNTIF($P$7:P333,$AA$9)</f>
        <v>0</v>
      </c>
      <c r="E333" s="60">
        <f>COUNTIF($P$7:P333,$AA$8)</f>
        <v>0</v>
      </c>
      <c r="F333" s="60">
        <f>COUNTIF($P$7:P333,$AA$9)</f>
        <v>0</v>
      </c>
      <c r="G333" s="60">
        <f>COUNTIF($P$7:P333,$AA$10)</f>
        <v>0</v>
      </c>
      <c r="H333" s="60">
        <f>COUNTIF($P$7:P333,$AA$11)</f>
        <v>0</v>
      </c>
      <c r="I333" s="60">
        <f>COUNTIF($P$7:P333,$AA$12)</f>
        <v>0</v>
      </c>
      <c r="J333" s="60">
        <f>COUNTIF($P$7:P333,$AA$13)</f>
        <v>0</v>
      </c>
      <c r="K333" s="60">
        <f>COUNTIF($P$7:P333,$AA$14)</f>
        <v>0</v>
      </c>
      <c r="L333" s="60">
        <f t="shared" si="21"/>
        <v>0</v>
      </c>
      <c r="M333" s="54"/>
      <c r="N333" s="54"/>
      <c r="O333" s="54"/>
      <c r="P333" s="58">
        <f t="shared" si="22"/>
      </c>
      <c r="Q333" s="54"/>
      <c r="R333" s="71"/>
      <c r="S333" s="101"/>
      <c r="T333" s="101"/>
      <c r="U333" s="102">
        <f t="shared" si="23"/>
      </c>
    </row>
    <row r="334" spans="1:21" ht="21" customHeight="1">
      <c r="A334" s="60">
        <f>COUNTIF(P$7:$P334,$AA$5)</f>
        <v>0</v>
      </c>
      <c r="B334" s="60">
        <f>COUNTIF($P$7:P334,$AA$6)</f>
        <v>0</v>
      </c>
      <c r="C334" s="60">
        <f>COUNTIF($P$7:P334,$AA$7)</f>
        <v>0</v>
      </c>
      <c r="D334" s="60">
        <f>COUNTIF($P$7:P334,$AA$8)+COUNTIF($P$7:P334,$AA$9)</f>
        <v>0</v>
      </c>
      <c r="E334" s="60">
        <f>COUNTIF($P$7:P334,$AA$8)</f>
        <v>0</v>
      </c>
      <c r="F334" s="60">
        <f>COUNTIF($P$7:P334,$AA$9)</f>
        <v>0</v>
      </c>
      <c r="G334" s="60">
        <f>COUNTIF($P$7:P334,$AA$10)</f>
        <v>0</v>
      </c>
      <c r="H334" s="60">
        <f>COUNTIF($P$7:P334,$AA$11)</f>
        <v>0</v>
      </c>
      <c r="I334" s="60">
        <f>COUNTIF($P$7:P334,$AA$12)</f>
        <v>0</v>
      </c>
      <c r="J334" s="60">
        <f>COUNTIF($P$7:P334,$AA$13)</f>
        <v>0</v>
      </c>
      <c r="K334" s="60">
        <f>COUNTIF($P$7:P334,$AA$14)</f>
        <v>0</v>
      </c>
      <c r="L334" s="60">
        <f t="shared" si="21"/>
        <v>0</v>
      </c>
      <c r="M334" s="54"/>
      <c r="N334" s="54"/>
      <c r="O334" s="54"/>
      <c r="P334" s="58">
        <f t="shared" si="22"/>
      </c>
      <c r="Q334" s="54"/>
      <c r="R334" s="71"/>
      <c r="S334" s="101"/>
      <c r="T334" s="101"/>
      <c r="U334" s="102">
        <f t="shared" si="23"/>
      </c>
    </row>
    <row r="335" spans="1:21" ht="21" customHeight="1">
      <c r="A335" s="60">
        <f>COUNTIF(P$7:$P335,$AA$5)</f>
        <v>0</v>
      </c>
      <c r="B335" s="60">
        <f>COUNTIF($P$7:P335,$AA$6)</f>
        <v>0</v>
      </c>
      <c r="C335" s="60">
        <f>COUNTIF($P$7:P335,$AA$7)</f>
        <v>0</v>
      </c>
      <c r="D335" s="60">
        <f>COUNTIF($P$7:P335,$AA$8)+COUNTIF($P$7:P335,$AA$9)</f>
        <v>0</v>
      </c>
      <c r="E335" s="60">
        <f>COUNTIF($P$7:P335,$AA$8)</f>
        <v>0</v>
      </c>
      <c r="F335" s="60">
        <f>COUNTIF($P$7:P335,$AA$9)</f>
        <v>0</v>
      </c>
      <c r="G335" s="60">
        <f>COUNTIF($P$7:P335,$AA$10)</f>
        <v>0</v>
      </c>
      <c r="H335" s="60">
        <f>COUNTIF($P$7:P335,$AA$11)</f>
        <v>0</v>
      </c>
      <c r="I335" s="60">
        <f>COUNTIF($P$7:P335,$AA$12)</f>
        <v>0</v>
      </c>
      <c r="J335" s="60">
        <f>COUNTIF($P$7:P335,$AA$13)</f>
        <v>0</v>
      </c>
      <c r="K335" s="60">
        <f>COUNTIF($P$7:P335,$AA$14)</f>
        <v>0</v>
      </c>
      <c r="L335" s="60">
        <f t="shared" si="21"/>
        <v>0</v>
      </c>
      <c r="M335" s="54"/>
      <c r="N335" s="54"/>
      <c r="O335" s="54"/>
      <c r="P335" s="58">
        <f t="shared" si="22"/>
      </c>
      <c r="Q335" s="54"/>
      <c r="R335" s="71"/>
      <c r="S335" s="101"/>
      <c r="T335" s="101"/>
      <c r="U335" s="102">
        <f t="shared" si="23"/>
      </c>
    </row>
    <row r="336" spans="1:21" ht="21" customHeight="1">
      <c r="A336" s="60">
        <f>COUNTIF(P$7:$P336,$AA$5)</f>
        <v>0</v>
      </c>
      <c r="B336" s="60">
        <f>COUNTIF($P$7:P336,$AA$6)</f>
        <v>0</v>
      </c>
      <c r="C336" s="60">
        <f>COUNTIF($P$7:P336,$AA$7)</f>
        <v>0</v>
      </c>
      <c r="D336" s="60">
        <f>COUNTIF($P$7:P336,$AA$8)+COUNTIF($P$7:P336,$AA$9)</f>
        <v>0</v>
      </c>
      <c r="E336" s="60">
        <f>COUNTIF($P$7:P336,$AA$8)</f>
        <v>0</v>
      </c>
      <c r="F336" s="60">
        <f>COUNTIF($P$7:P336,$AA$9)</f>
        <v>0</v>
      </c>
      <c r="G336" s="60">
        <f>COUNTIF($P$7:P336,$AA$10)</f>
        <v>0</v>
      </c>
      <c r="H336" s="60">
        <f>COUNTIF($P$7:P336,$AA$11)</f>
        <v>0</v>
      </c>
      <c r="I336" s="60">
        <f>COUNTIF($P$7:P336,$AA$12)</f>
        <v>0</v>
      </c>
      <c r="J336" s="60">
        <f>COUNTIF($P$7:P336,$AA$13)</f>
        <v>0</v>
      </c>
      <c r="K336" s="60">
        <f>COUNTIF($P$7:P336,$AA$14)</f>
        <v>0</v>
      </c>
      <c r="L336" s="60">
        <f t="shared" si="21"/>
        <v>0</v>
      </c>
      <c r="M336" s="54"/>
      <c r="N336" s="54"/>
      <c r="O336" s="54"/>
      <c r="P336" s="58">
        <f t="shared" si="22"/>
      </c>
      <c r="Q336" s="54"/>
      <c r="R336" s="71"/>
      <c r="S336" s="101"/>
      <c r="T336" s="101"/>
      <c r="U336" s="102">
        <f t="shared" si="23"/>
      </c>
    </row>
    <row r="337" spans="1:21" ht="21" customHeight="1">
      <c r="A337" s="60">
        <f>COUNTIF(P$7:$P337,$AA$5)</f>
        <v>0</v>
      </c>
      <c r="B337" s="60">
        <f>COUNTIF($P$7:P337,$AA$6)</f>
        <v>0</v>
      </c>
      <c r="C337" s="60">
        <f>COUNTIF($P$7:P337,$AA$7)</f>
        <v>0</v>
      </c>
      <c r="D337" s="60">
        <f>COUNTIF($P$7:P337,$AA$8)+COUNTIF($P$7:P337,$AA$9)</f>
        <v>0</v>
      </c>
      <c r="E337" s="60">
        <f>COUNTIF($P$7:P337,$AA$8)</f>
        <v>0</v>
      </c>
      <c r="F337" s="60">
        <f>COUNTIF($P$7:P337,$AA$9)</f>
        <v>0</v>
      </c>
      <c r="G337" s="60">
        <f>COUNTIF($P$7:P337,$AA$10)</f>
        <v>0</v>
      </c>
      <c r="H337" s="60">
        <f>COUNTIF($P$7:P337,$AA$11)</f>
        <v>0</v>
      </c>
      <c r="I337" s="60">
        <f>COUNTIF($P$7:P337,$AA$12)</f>
        <v>0</v>
      </c>
      <c r="J337" s="60">
        <f>COUNTIF($P$7:P337,$AA$13)</f>
        <v>0</v>
      </c>
      <c r="K337" s="60">
        <f>COUNTIF($P$7:P337,$AA$14)</f>
        <v>0</v>
      </c>
      <c r="L337" s="60">
        <f t="shared" si="21"/>
        <v>0</v>
      </c>
      <c r="M337" s="54"/>
      <c r="N337" s="54"/>
      <c r="O337" s="54"/>
      <c r="P337" s="58">
        <f t="shared" si="22"/>
      </c>
      <c r="Q337" s="54"/>
      <c r="R337" s="71"/>
      <c r="S337" s="101"/>
      <c r="T337" s="101"/>
      <c r="U337" s="102">
        <f t="shared" si="23"/>
      </c>
    </row>
    <row r="338" spans="1:21" ht="21" customHeight="1">
      <c r="A338" s="60">
        <f>COUNTIF(P$7:$P338,$AA$5)</f>
        <v>0</v>
      </c>
      <c r="B338" s="60">
        <f>COUNTIF($P$7:P338,$AA$6)</f>
        <v>0</v>
      </c>
      <c r="C338" s="60">
        <f>COUNTIF($P$7:P338,$AA$7)</f>
        <v>0</v>
      </c>
      <c r="D338" s="60">
        <f>COUNTIF($P$7:P338,$AA$8)+COUNTIF($P$7:P338,$AA$9)</f>
        <v>0</v>
      </c>
      <c r="E338" s="60">
        <f>COUNTIF($P$7:P338,$AA$8)</f>
        <v>0</v>
      </c>
      <c r="F338" s="60">
        <f>COUNTIF($P$7:P338,$AA$9)</f>
        <v>0</v>
      </c>
      <c r="G338" s="60">
        <f>COUNTIF($P$7:P338,$AA$10)</f>
        <v>0</v>
      </c>
      <c r="H338" s="60">
        <f>COUNTIF($P$7:P338,$AA$11)</f>
        <v>0</v>
      </c>
      <c r="I338" s="60">
        <f>COUNTIF($P$7:P338,$AA$12)</f>
        <v>0</v>
      </c>
      <c r="J338" s="60">
        <f>COUNTIF($P$7:P338,$AA$13)</f>
        <v>0</v>
      </c>
      <c r="K338" s="60">
        <f>COUNTIF($P$7:P338,$AA$14)</f>
        <v>0</v>
      </c>
      <c r="L338" s="60">
        <f t="shared" si="21"/>
        <v>0</v>
      </c>
      <c r="M338" s="54"/>
      <c r="N338" s="54"/>
      <c r="O338" s="54"/>
      <c r="P338" s="58">
        <f t="shared" si="22"/>
      </c>
      <c r="Q338" s="54"/>
      <c r="R338" s="71"/>
      <c r="S338" s="101"/>
      <c r="T338" s="101"/>
      <c r="U338" s="102">
        <f t="shared" si="23"/>
      </c>
    </row>
    <row r="339" spans="1:21" ht="21" customHeight="1">
      <c r="A339" s="60">
        <f>COUNTIF(P$7:$P339,$AA$5)</f>
        <v>0</v>
      </c>
      <c r="B339" s="60">
        <f>COUNTIF($P$7:P339,$AA$6)</f>
        <v>0</v>
      </c>
      <c r="C339" s="60">
        <f>COUNTIF($P$7:P339,$AA$7)</f>
        <v>0</v>
      </c>
      <c r="D339" s="60">
        <f>COUNTIF($P$7:P339,$AA$8)+COUNTIF($P$7:P339,$AA$9)</f>
        <v>0</v>
      </c>
      <c r="E339" s="60">
        <f>COUNTIF($P$7:P339,$AA$8)</f>
        <v>0</v>
      </c>
      <c r="F339" s="60">
        <f>COUNTIF($P$7:P339,$AA$9)</f>
        <v>0</v>
      </c>
      <c r="G339" s="60">
        <f>COUNTIF($P$7:P339,$AA$10)</f>
        <v>0</v>
      </c>
      <c r="H339" s="60">
        <f>COUNTIF($P$7:P339,$AA$11)</f>
        <v>0</v>
      </c>
      <c r="I339" s="60">
        <f>COUNTIF($P$7:P339,$AA$12)</f>
        <v>0</v>
      </c>
      <c r="J339" s="60">
        <f>COUNTIF($P$7:P339,$AA$13)</f>
        <v>0</v>
      </c>
      <c r="K339" s="60">
        <f>COUNTIF($P$7:P339,$AA$14)</f>
        <v>0</v>
      </c>
      <c r="L339" s="60">
        <f t="shared" si="21"/>
        <v>0</v>
      </c>
      <c r="M339" s="54"/>
      <c r="N339" s="54"/>
      <c r="O339" s="54"/>
      <c r="P339" s="58">
        <f t="shared" si="22"/>
      </c>
      <c r="Q339" s="54"/>
      <c r="R339" s="71"/>
      <c r="S339" s="101"/>
      <c r="T339" s="101"/>
      <c r="U339" s="102">
        <f t="shared" si="23"/>
      </c>
    </row>
    <row r="340" spans="1:21" ht="21" customHeight="1">
      <c r="A340" s="60">
        <f>COUNTIF(P$7:$P340,$AA$5)</f>
        <v>0</v>
      </c>
      <c r="B340" s="60">
        <f>COUNTIF($P$7:P340,$AA$6)</f>
        <v>0</v>
      </c>
      <c r="C340" s="60">
        <f>COUNTIF($P$7:P340,$AA$7)</f>
        <v>0</v>
      </c>
      <c r="D340" s="60">
        <f>COUNTIF($P$7:P340,$AA$8)+COUNTIF($P$7:P340,$AA$9)</f>
        <v>0</v>
      </c>
      <c r="E340" s="60">
        <f>COUNTIF($P$7:P340,$AA$8)</f>
        <v>0</v>
      </c>
      <c r="F340" s="60">
        <f>COUNTIF($P$7:P340,$AA$9)</f>
        <v>0</v>
      </c>
      <c r="G340" s="60">
        <f>COUNTIF($P$7:P340,$AA$10)</f>
        <v>0</v>
      </c>
      <c r="H340" s="60">
        <f>COUNTIF($P$7:P340,$AA$11)</f>
        <v>0</v>
      </c>
      <c r="I340" s="60">
        <f>COUNTIF($P$7:P340,$AA$12)</f>
        <v>0</v>
      </c>
      <c r="J340" s="60">
        <f>COUNTIF($P$7:P340,$AA$13)</f>
        <v>0</v>
      </c>
      <c r="K340" s="60">
        <f>COUNTIF($P$7:P340,$AA$14)</f>
        <v>0</v>
      </c>
      <c r="L340" s="60">
        <f t="shared" si="21"/>
        <v>0</v>
      </c>
      <c r="M340" s="54"/>
      <c r="N340" s="54"/>
      <c r="O340" s="54"/>
      <c r="P340" s="58">
        <f t="shared" si="22"/>
      </c>
      <c r="Q340" s="54"/>
      <c r="R340" s="71"/>
      <c r="S340" s="101"/>
      <c r="T340" s="101"/>
      <c r="U340" s="102">
        <f t="shared" si="23"/>
      </c>
    </row>
    <row r="341" spans="1:21" ht="21" customHeight="1">
      <c r="A341" s="60">
        <f>COUNTIF(P$7:$P341,$AA$5)</f>
        <v>0</v>
      </c>
      <c r="B341" s="60">
        <f>COUNTIF($P$7:P341,$AA$6)</f>
        <v>0</v>
      </c>
      <c r="C341" s="60">
        <f>COUNTIF($P$7:P341,$AA$7)</f>
        <v>0</v>
      </c>
      <c r="D341" s="60">
        <f>COUNTIF($P$7:P341,$AA$8)+COUNTIF($P$7:P341,$AA$9)</f>
        <v>0</v>
      </c>
      <c r="E341" s="60">
        <f>COUNTIF($P$7:P341,$AA$8)</f>
        <v>0</v>
      </c>
      <c r="F341" s="60">
        <f>COUNTIF($P$7:P341,$AA$9)</f>
        <v>0</v>
      </c>
      <c r="G341" s="60">
        <f>COUNTIF($P$7:P341,$AA$10)</f>
        <v>0</v>
      </c>
      <c r="H341" s="60">
        <f>COUNTIF($P$7:P341,$AA$11)</f>
        <v>0</v>
      </c>
      <c r="I341" s="60">
        <f>COUNTIF($P$7:P341,$AA$12)</f>
        <v>0</v>
      </c>
      <c r="J341" s="60">
        <f>COUNTIF($P$7:P341,$AA$13)</f>
        <v>0</v>
      </c>
      <c r="K341" s="60">
        <f>COUNTIF($P$7:P341,$AA$14)</f>
        <v>0</v>
      </c>
      <c r="L341" s="60">
        <f t="shared" si="21"/>
        <v>0</v>
      </c>
      <c r="M341" s="54"/>
      <c r="N341" s="54"/>
      <c r="O341" s="54"/>
      <c r="P341" s="58">
        <f t="shared" si="22"/>
      </c>
      <c r="Q341" s="54"/>
      <c r="R341" s="71"/>
      <c r="S341" s="101"/>
      <c r="T341" s="101"/>
      <c r="U341" s="102">
        <f t="shared" si="23"/>
      </c>
    </row>
    <row r="342" spans="1:21" ht="21" customHeight="1">
      <c r="A342" s="60">
        <f>COUNTIF(P$7:$P342,$AA$5)</f>
        <v>0</v>
      </c>
      <c r="B342" s="60">
        <f>COUNTIF($P$7:P342,$AA$6)</f>
        <v>0</v>
      </c>
      <c r="C342" s="60">
        <f>COUNTIF($P$7:P342,$AA$7)</f>
        <v>0</v>
      </c>
      <c r="D342" s="60">
        <f>COUNTIF($P$7:P342,$AA$8)+COUNTIF($P$7:P342,$AA$9)</f>
        <v>0</v>
      </c>
      <c r="E342" s="60">
        <f>COUNTIF($P$7:P342,$AA$8)</f>
        <v>0</v>
      </c>
      <c r="F342" s="60">
        <f>COUNTIF($P$7:P342,$AA$9)</f>
        <v>0</v>
      </c>
      <c r="G342" s="60">
        <f>COUNTIF($P$7:P342,$AA$10)</f>
        <v>0</v>
      </c>
      <c r="H342" s="60">
        <f>COUNTIF($P$7:P342,$AA$11)</f>
        <v>0</v>
      </c>
      <c r="I342" s="60">
        <f>COUNTIF($P$7:P342,$AA$12)</f>
        <v>0</v>
      </c>
      <c r="J342" s="60">
        <f>COUNTIF($P$7:P342,$AA$13)</f>
        <v>0</v>
      </c>
      <c r="K342" s="60">
        <f>COUNTIF($P$7:P342,$AA$14)</f>
        <v>0</v>
      </c>
      <c r="L342" s="60">
        <f t="shared" si="21"/>
        <v>0</v>
      </c>
      <c r="M342" s="54"/>
      <c r="N342" s="54"/>
      <c r="O342" s="54"/>
      <c r="P342" s="58">
        <f t="shared" si="22"/>
      </c>
      <c r="Q342" s="54"/>
      <c r="R342" s="71"/>
      <c r="S342" s="101"/>
      <c r="T342" s="101"/>
      <c r="U342" s="102">
        <f t="shared" si="23"/>
      </c>
    </row>
    <row r="343" spans="1:21" ht="21" customHeight="1">
      <c r="A343" s="60">
        <f>COUNTIF(P$7:$P343,$AA$5)</f>
        <v>0</v>
      </c>
      <c r="B343" s="60">
        <f>COUNTIF($P$7:P343,$AA$6)</f>
        <v>0</v>
      </c>
      <c r="C343" s="60">
        <f>COUNTIF($P$7:P343,$AA$7)</f>
        <v>0</v>
      </c>
      <c r="D343" s="60">
        <f>COUNTIF($P$7:P343,$AA$8)+COUNTIF($P$7:P343,$AA$9)</f>
        <v>0</v>
      </c>
      <c r="E343" s="60">
        <f>COUNTIF($P$7:P343,$AA$8)</f>
        <v>0</v>
      </c>
      <c r="F343" s="60">
        <f>COUNTIF($P$7:P343,$AA$9)</f>
        <v>0</v>
      </c>
      <c r="G343" s="60">
        <f>COUNTIF($P$7:P343,$AA$10)</f>
        <v>0</v>
      </c>
      <c r="H343" s="60">
        <f>COUNTIF($P$7:P343,$AA$11)</f>
        <v>0</v>
      </c>
      <c r="I343" s="60">
        <f>COUNTIF($P$7:P343,$AA$12)</f>
        <v>0</v>
      </c>
      <c r="J343" s="60">
        <f>COUNTIF($P$7:P343,$AA$13)</f>
        <v>0</v>
      </c>
      <c r="K343" s="60">
        <f>COUNTIF($P$7:P343,$AA$14)</f>
        <v>0</v>
      </c>
      <c r="L343" s="60">
        <f t="shared" si="21"/>
        <v>0</v>
      </c>
      <c r="M343" s="54"/>
      <c r="N343" s="54"/>
      <c r="O343" s="54"/>
      <c r="P343" s="58">
        <f t="shared" si="22"/>
      </c>
      <c r="Q343" s="54"/>
      <c r="R343" s="71"/>
      <c r="S343" s="101"/>
      <c r="T343" s="101"/>
      <c r="U343" s="102">
        <f t="shared" si="23"/>
      </c>
    </row>
    <row r="344" spans="1:21" ht="21" customHeight="1">
      <c r="A344" s="60">
        <f>COUNTIF(P$7:$P344,$AA$5)</f>
        <v>0</v>
      </c>
      <c r="B344" s="60">
        <f>COUNTIF($P$7:P344,$AA$6)</f>
        <v>0</v>
      </c>
      <c r="C344" s="60">
        <f>COUNTIF($P$7:P344,$AA$7)</f>
        <v>0</v>
      </c>
      <c r="D344" s="60">
        <f>COUNTIF($P$7:P344,$AA$8)+COUNTIF($P$7:P344,$AA$9)</f>
        <v>0</v>
      </c>
      <c r="E344" s="60">
        <f>COUNTIF($P$7:P344,$AA$8)</f>
        <v>0</v>
      </c>
      <c r="F344" s="60">
        <f>COUNTIF($P$7:P344,$AA$9)</f>
        <v>0</v>
      </c>
      <c r="G344" s="60">
        <f>COUNTIF($P$7:P344,$AA$10)</f>
        <v>0</v>
      </c>
      <c r="H344" s="60">
        <f>COUNTIF($P$7:P344,$AA$11)</f>
        <v>0</v>
      </c>
      <c r="I344" s="60">
        <f>COUNTIF($P$7:P344,$AA$12)</f>
        <v>0</v>
      </c>
      <c r="J344" s="60">
        <f>COUNTIF($P$7:P344,$AA$13)</f>
        <v>0</v>
      </c>
      <c r="K344" s="60">
        <f>COUNTIF($P$7:P344,$AA$14)</f>
        <v>0</v>
      </c>
      <c r="L344" s="60">
        <f t="shared" si="21"/>
        <v>0</v>
      </c>
      <c r="M344" s="54"/>
      <c r="N344" s="54"/>
      <c r="O344" s="54"/>
      <c r="P344" s="58">
        <f t="shared" si="22"/>
      </c>
      <c r="Q344" s="54"/>
      <c r="R344" s="71"/>
      <c r="S344" s="101"/>
      <c r="T344" s="101"/>
      <c r="U344" s="102">
        <f t="shared" si="23"/>
      </c>
    </row>
    <row r="345" spans="1:21" ht="21" customHeight="1">
      <c r="A345" s="60">
        <f>COUNTIF(P$7:$P345,$AA$5)</f>
        <v>0</v>
      </c>
      <c r="B345" s="60">
        <f>COUNTIF($P$7:P345,$AA$6)</f>
        <v>0</v>
      </c>
      <c r="C345" s="60">
        <f>COUNTIF($P$7:P345,$AA$7)</f>
        <v>0</v>
      </c>
      <c r="D345" s="60">
        <f>COUNTIF($P$7:P345,$AA$8)+COUNTIF($P$7:P345,$AA$9)</f>
        <v>0</v>
      </c>
      <c r="E345" s="60">
        <f>COUNTIF($P$7:P345,$AA$8)</f>
        <v>0</v>
      </c>
      <c r="F345" s="60">
        <f>COUNTIF($P$7:P345,$AA$9)</f>
        <v>0</v>
      </c>
      <c r="G345" s="60">
        <f>COUNTIF($P$7:P345,$AA$10)</f>
        <v>0</v>
      </c>
      <c r="H345" s="60">
        <f>COUNTIF($P$7:P345,$AA$11)</f>
        <v>0</v>
      </c>
      <c r="I345" s="60">
        <f>COUNTIF($P$7:P345,$AA$12)</f>
        <v>0</v>
      </c>
      <c r="J345" s="60">
        <f>COUNTIF($P$7:P345,$AA$13)</f>
        <v>0</v>
      </c>
      <c r="K345" s="60">
        <f>COUNTIF($P$7:P345,$AA$14)</f>
        <v>0</v>
      </c>
      <c r="L345" s="60">
        <f t="shared" si="21"/>
        <v>0</v>
      </c>
      <c r="M345" s="54"/>
      <c r="N345" s="54"/>
      <c r="O345" s="54"/>
      <c r="P345" s="58">
        <f t="shared" si="22"/>
      </c>
      <c r="Q345" s="54"/>
      <c r="R345" s="71"/>
      <c r="S345" s="101"/>
      <c r="T345" s="101"/>
      <c r="U345" s="102">
        <f t="shared" si="23"/>
      </c>
    </row>
    <row r="346" spans="1:21" ht="21" customHeight="1">
      <c r="A346" s="60">
        <f>COUNTIF(P$7:$P346,$AA$5)</f>
        <v>0</v>
      </c>
      <c r="B346" s="60">
        <f>COUNTIF($P$7:P346,$AA$6)</f>
        <v>0</v>
      </c>
      <c r="C346" s="60">
        <f>COUNTIF($P$7:P346,$AA$7)</f>
        <v>0</v>
      </c>
      <c r="D346" s="60">
        <f>COUNTIF($P$7:P346,$AA$8)+COUNTIF($P$7:P346,$AA$9)</f>
        <v>0</v>
      </c>
      <c r="E346" s="60">
        <f>COUNTIF($P$7:P346,$AA$8)</f>
        <v>0</v>
      </c>
      <c r="F346" s="60">
        <f>COUNTIF($P$7:P346,$AA$9)</f>
        <v>0</v>
      </c>
      <c r="G346" s="60">
        <f>COUNTIF($P$7:P346,$AA$10)</f>
        <v>0</v>
      </c>
      <c r="H346" s="60">
        <f>COUNTIF($P$7:P346,$AA$11)</f>
        <v>0</v>
      </c>
      <c r="I346" s="60">
        <f>COUNTIF($P$7:P346,$AA$12)</f>
        <v>0</v>
      </c>
      <c r="J346" s="60">
        <f>COUNTIF($P$7:P346,$AA$13)</f>
        <v>0</v>
      </c>
      <c r="K346" s="60">
        <f>COUNTIF($P$7:P346,$AA$14)</f>
        <v>0</v>
      </c>
      <c r="L346" s="60">
        <f t="shared" si="21"/>
        <v>0</v>
      </c>
      <c r="M346" s="54"/>
      <c r="N346" s="54"/>
      <c r="O346" s="54"/>
      <c r="P346" s="58">
        <f t="shared" si="22"/>
      </c>
      <c r="Q346" s="54"/>
      <c r="R346" s="71"/>
      <c r="S346" s="101"/>
      <c r="T346" s="101"/>
      <c r="U346" s="102">
        <f t="shared" si="23"/>
      </c>
    </row>
    <row r="347" spans="1:21" ht="21" customHeight="1">
      <c r="A347" s="60">
        <f>COUNTIF(P$7:$P347,$AA$5)</f>
        <v>0</v>
      </c>
      <c r="B347" s="60">
        <f>COUNTIF($P$7:P347,$AA$6)</f>
        <v>0</v>
      </c>
      <c r="C347" s="60">
        <f>COUNTIF($P$7:P347,$AA$7)</f>
        <v>0</v>
      </c>
      <c r="D347" s="60">
        <f>COUNTIF($P$7:P347,$AA$8)+COUNTIF($P$7:P347,$AA$9)</f>
        <v>0</v>
      </c>
      <c r="E347" s="60">
        <f>COUNTIF($P$7:P347,$AA$8)</f>
        <v>0</v>
      </c>
      <c r="F347" s="60">
        <f>COUNTIF($P$7:P347,$AA$9)</f>
        <v>0</v>
      </c>
      <c r="G347" s="60">
        <f>COUNTIF($P$7:P347,$AA$10)</f>
        <v>0</v>
      </c>
      <c r="H347" s="60">
        <f>COUNTIF($P$7:P347,$AA$11)</f>
        <v>0</v>
      </c>
      <c r="I347" s="60">
        <f>COUNTIF($P$7:P347,$AA$12)</f>
        <v>0</v>
      </c>
      <c r="J347" s="60">
        <f>COUNTIF($P$7:P347,$AA$13)</f>
        <v>0</v>
      </c>
      <c r="K347" s="60">
        <f>COUNTIF($P$7:P347,$AA$14)</f>
        <v>0</v>
      </c>
      <c r="L347" s="60">
        <f t="shared" si="21"/>
        <v>0</v>
      </c>
      <c r="M347" s="54"/>
      <c r="N347" s="54"/>
      <c r="O347" s="54"/>
      <c r="P347" s="58">
        <f t="shared" si="22"/>
      </c>
      <c r="Q347" s="54"/>
      <c r="R347" s="71"/>
      <c r="S347" s="101"/>
      <c r="T347" s="101"/>
      <c r="U347" s="102">
        <f t="shared" si="23"/>
      </c>
    </row>
    <row r="348" spans="1:21" ht="21" customHeight="1">
      <c r="A348" s="60">
        <f>COUNTIF(P$7:$P348,$AA$5)</f>
        <v>0</v>
      </c>
      <c r="B348" s="60">
        <f>COUNTIF($P$7:P348,$AA$6)</f>
        <v>0</v>
      </c>
      <c r="C348" s="60">
        <f>COUNTIF($P$7:P348,$AA$7)</f>
        <v>0</v>
      </c>
      <c r="D348" s="60">
        <f>COUNTIF($P$7:P348,$AA$8)+COUNTIF($P$7:P348,$AA$9)</f>
        <v>0</v>
      </c>
      <c r="E348" s="60">
        <f>COUNTIF($P$7:P348,$AA$8)</f>
        <v>0</v>
      </c>
      <c r="F348" s="60">
        <f>COUNTIF($P$7:P348,$AA$9)</f>
        <v>0</v>
      </c>
      <c r="G348" s="60">
        <f>COUNTIF($P$7:P348,$AA$10)</f>
        <v>0</v>
      </c>
      <c r="H348" s="60">
        <f>COUNTIF($P$7:P348,$AA$11)</f>
        <v>0</v>
      </c>
      <c r="I348" s="60">
        <f>COUNTIF($P$7:P348,$AA$12)</f>
        <v>0</v>
      </c>
      <c r="J348" s="60">
        <f>COUNTIF($P$7:P348,$AA$13)</f>
        <v>0</v>
      </c>
      <c r="K348" s="60">
        <f>COUNTIF($P$7:P348,$AA$14)</f>
        <v>0</v>
      </c>
      <c r="L348" s="60">
        <f t="shared" si="21"/>
        <v>0</v>
      </c>
      <c r="M348" s="54"/>
      <c r="N348" s="54"/>
      <c r="O348" s="54"/>
      <c r="P348" s="58">
        <f t="shared" si="22"/>
      </c>
      <c r="Q348" s="54"/>
      <c r="R348" s="71"/>
      <c r="S348" s="101"/>
      <c r="T348" s="101"/>
      <c r="U348" s="102">
        <f t="shared" si="23"/>
      </c>
    </row>
    <row r="349" spans="1:21" ht="21" customHeight="1">
      <c r="A349" s="60">
        <f>COUNTIF(P$7:$P349,$AA$5)</f>
        <v>0</v>
      </c>
      <c r="B349" s="60">
        <f>COUNTIF($P$7:P349,$AA$6)</f>
        <v>0</v>
      </c>
      <c r="C349" s="60">
        <f>COUNTIF($P$7:P349,$AA$7)</f>
        <v>0</v>
      </c>
      <c r="D349" s="60">
        <f>COUNTIF($P$7:P349,$AA$8)+COUNTIF($P$7:P349,$AA$9)</f>
        <v>0</v>
      </c>
      <c r="E349" s="60">
        <f>COUNTIF($P$7:P349,$AA$8)</f>
        <v>0</v>
      </c>
      <c r="F349" s="60">
        <f>COUNTIF($P$7:P349,$AA$9)</f>
        <v>0</v>
      </c>
      <c r="G349" s="60">
        <f>COUNTIF($P$7:P349,$AA$10)</f>
        <v>0</v>
      </c>
      <c r="H349" s="60">
        <f>COUNTIF($P$7:P349,$AA$11)</f>
        <v>0</v>
      </c>
      <c r="I349" s="60">
        <f>COUNTIF($P$7:P349,$AA$12)</f>
        <v>0</v>
      </c>
      <c r="J349" s="60">
        <f>COUNTIF($P$7:P349,$AA$13)</f>
        <v>0</v>
      </c>
      <c r="K349" s="60">
        <f>COUNTIF($P$7:P349,$AA$14)</f>
        <v>0</v>
      </c>
      <c r="L349" s="60">
        <f t="shared" si="21"/>
        <v>0</v>
      </c>
      <c r="M349" s="54"/>
      <c r="N349" s="54"/>
      <c r="O349" s="54"/>
      <c r="P349" s="58">
        <f t="shared" si="22"/>
      </c>
      <c r="Q349" s="54"/>
      <c r="R349" s="71"/>
      <c r="S349" s="101"/>
      <c r="T349" s="101"/>
      <c r="U349" s="102">
        <f t="shared" si="23"/>
      </c>
    </row>
    <row r="350" spans="1:21" ht="21" customHeight="1">
      <c r="A350" s="60">
        <f>COUNTIF(P$7:$P350,$AA$5)</f>
        <v>0</v>
      </c>
      <c r="B350" s="60">
        <f>COUNTIF($P$7:P350,$AA$6)</f>
        <v>0</v>
      </c>
      <c r="C350" s="60">
        <f>COUNTIF($P$7:P350,$AA$7)</f>
        <v>0</v>
      </c>
      <c r="D350" s="60">
        <f>COUNTIF($P$7:P350,$AA$8)+COUNTIF($P$7:P350,$AA$9)</f>
        <v>0</v>
      </c>
      <c r="E350" s="60">
        <f>COUNTIF($P$7:P350,$AA$8)</f>
        <v>0</v>
      </c>
      <c r="F350" s="60">
        <f>COUNTIF($P$7:P350,$AA$9)</f>
        <v>0</v>
      </c>
      <c r="G350" s="60">
        <f>COUNTIF($P$7:P350,$AA$10)</f>
        <v>0</v>
      </c>
      <c r="H350" s="60">
        <f>COUNTIF($P$7:P350,$AA$11)</f>
        <v>0</v>
      </c>
      <c r="I350" s="60">
        <f>COUNTIF($P$7:P350,$AA$12)</f>
        <v>0</v>
      </c>
      <c r="J350" s="60">
        <f>COUNTIF($P$7:P350,$AA$13)</f>
        <v>0</v>
      </c>
      <c r="K350" s="60">
        <f>COUNTIF($P$7:P350,$AA$14)</f>
        <v>0</v>
      </c>
      <c r="L350" s="60">
        <f t="shared" si="21"/>
        <v>0</v>
      </c>
      <c r="M350" s="54"/>
      <c r="N350" s="54"/>
      <c r="O350" s="54"/>
      <c r="P350" s="58">
        <f t="shared" si="22"/>
      </c>
      <c r="Q350" s="54"/>
      <c r="R350" s="71"/>
      <c r="S350" s="101"/>
      <c r="T350" s="101"/>
      <c r="U350" s="102">
        <f t="shared" si="23"/>
      </c>
    </row>
    <row r="351" spans="1:21" ht="21" customHeight="1">
      <c r="A351" s="60">
        <f>COUNTIF(P$7:$P351,$AA$5)</f>
        <v>0</v>
      </c>
      <c r="B351" s="60">
        <f>COUNTIF($P$7:P351,$AA$6)</f>
        <v>0</v>
      </c>
      <c r="C351" s="60">
        <f>COUNTIF($P$7:P351,$AA$7)</f>
        <v>0</v>
      </c>
      <c r="D351" s="60">
        <f>COUNTIF($P$7:P351,$AA$8)+COUNTIF($P$7:P351,$AA$9)</f>
        <v>0</v>
      </c>
      <c r="E351" s="60">
        <f>COUNTIF($P$7:P351,$AA$8)</f>
        <v>0</v>
      </c>
      <c r="F351" s="60">
        <f>COUNTIF($P$7:P351,$AA$9)</f>
        <v>0</v>
      </c>
      <c r="G351" s="60">
        <f>COUNTIF($P$7:P351,$AA$10)</f>
        <v>0</v>
      </c>
      <c r="H351" s="60">
        <f>COUNTIF($P$7:P351,$AA$11)</f>
        <v>0</v>
      </c>
      <c r="I351" s="60">
        <f>COUNTIF($P$7:P351,$AA$12)</f>
        <v>0</v>
      </c>
      <c r="J351" s="60">
        <f>COUNTIF($P$7:P351,$AA$13)</f>
        <v>0</v>
      </c>
      <c r="K351" s="60">
        <f>COUNTIF($P$7:P351,$AA$14)</f>
        <v>0</v>
      </c>
      <c r="L351" s="60">
        <f t="shared" si="21"/>
        <v>0</v>
      </c>
      <c r="M351" s="54"/>
      <c r="N351" s="54"/>
      <c r="O351" s="54"/>
      <c r="P351" s="58">
        <f t="shared" si="22"/>
      </c>
      <c r="Q351" s="54"/>
      <c r="R351" s="71"/>
      <c r="S351" s="101"/>
      <c r="T351" s="101"/>
      <c r="U351" s="102">
        <f t="shared" si="23"/>
      </c>
    </row>
    <row r="352" spans="1:21" ht="21" customHeight="1">
      <c r="A352" s="60">
        <f>COUNTIF(P$7:$P352,$AA$5)</f>
        <v>0</v>
      </c>
      <c r="B352" s="60">
        <f>COUNTIF($P$7:P352,$AA$6)</f>
        <v>0</v>
      </c>
      <c r="C352" s="60">
        <f>COUNTIF($P$7:P352,$AA$7)</f>
        <v>0</v>
      </c>
      <c r="D352" s="60">
        <f>COUNTIF($P$7:P352,$AA$8)+COUNTIF($P$7:P352,$AA$9)</f>
        <v>0</v>
      </c>
      <c r="E352" s="60">
        <f>COUNTIF($P$7:P352,$AA$8)</f>
        <v>0</v>
      </c>
      <c r="F352" s="60">
        <f>COUNTIF($P$7:P352,$AA$9)</f>
        <v>0</v>
      </c>
      <c r="G352" s="60">
        <f>COUNTIF($P$7:P352,$AA$10)</f>
        <v>0</v>
      </c>
      <c r="H352" s="60">
        <f>COUNTIF($P$7:P352,$AA$11)</f>
        <v>0</v>
      </c>
      <c r="I352" s="60">
        <f>COUNTIF($P$7:P352,$AA$12)</f>
        <v>0</v>
      </c>
      <c r="J352" s="60">
        <f>COUNTIF($P$7:P352,$AA$13)</f>
        <v>0</v>
      </c>
      <c r="K352" s="60">
        <f>COUNTIF($P$7:P352,$AA$14)</f>
        <v>0</v>
      </c>
      <c r="L352" s="60">
        <f t="shared" si="21"/>
        <v>0</v>
      </c>
      <c r="M352" s="54"/>
      <c r="N352" s="54"/>
      <c r="O352" s="54"/>
      <c r="P352" s="58">
        <f t="shared" si="22"/>
      </c>
      <c r="Q352" s="54"/>
      <c r="R352" s="71"/>
      <c r="S352" s="101"/>
      <c r="T352" s="101"/>
      <c r="U352" s="102">
        <f t="shared" si="23"/>
      </c>
    </row>
    <row r="353" spans="1:21" ht="21" customHeight="1">
      <c r="A353" s="60">
        <f>COUNTIF(P$7:$P353,$AA$5)</f>
        <v>0</v>
      </c>
      <c r="B353" s="60">
        <f>COUNTIF($P$7:P353,$AA$6)</f>
        <v>0</v>
      </c>
      <c r="C353" s="60">
        <f>COUNTIF($P$7:P353,$AA$7)</f>
        <v>0</v>
      </c>
      <c r="D353" s="60">
        <f>COUNTIF($P$7:P353,$AA$8)+COUNTIF($P$7:P353,$AA$9)</f>
        <v>0</v>
      </c>
      <c r="E353" s="60">
        <f>COUNTIF($P$7:P353,$AA$8)</f>
        <v>0</v>
      </c>
      <c r="F353" s="60">
        <f>COUNTIF($P$7:P353,$AA$9)</f>
        <v>0</v>
      </c>
      <c r="G353" s="60">
        <f>COUNTIF($P$7:P353,$AA$10)</f>
        <v>0</v>
      </c>
      <c r="H353" s="60">
        <f>COUNTIF($P$7:P353,$AA$11)</f>
        <v>0</v>
      </c>
      <c r="I353" s="60">
        <f>COUNTIF($P$7:P353,$AA$12)</f>
        <v>0</v>
      </c>
      <c r="J353" s="60">
        <f>COUNTIF($P$7:P353,$AA$13)</f>
        <v>0</v>
      </c>
      <c r="K353" s="60">
        <f>COUNTIF($P$7:P353,$AA$14)</f>
        <v>0</v>
      </c>
      <c r="L353" s="60">
        <f t="shared" si="21"/>
        <v>0</v>
      </c>
      <c r="M353" s="54"/>
      <c r="N353" s="54"/>
      <c r="O353" s="54"/>
      <c r="P353" s="58">
        <f t="shared" si="22"/>
      </c>
      <c r="Q353" s="54"/>
      <c r="R353" s="71"/>
      <c r="S353" s="101"/>
      <c r="T353" s="101"/>
      <c r="U353" s="102">
        <f t="shared" si="23"/>
      </c>
    </row>
    <row r="354" spans="1:21" ht="21" customHeight="1">
      <c r="A354" s="60">
        <f>COUNTIF(P$7:$P354,$AA$5)</f>
        <v>0</v>
      </c>
      <c r="B354" s="60">
        <f>COUNTIF($P$7:P354,$AA$6)</f>
        <v>0</v>
      </c>
      <c r="C354" s="60">
        <f>COUNTIF($P$7:P354,$AA$7)</f>
        <v>0</v>
      </c>
      <c r="D354" s="60">
        <f>COUNTIF($P$7:P354,$AA$8)+COUNTIF($P$7:P354,$AA$9)</f>
        <v>0</v>
      </c>
      <c r="E354" s="60">
        <f>COUNTIF($P$7:P354,$AA$8)</f>
        <v>0</v>
      </c>
      <c r="F354" s="60">
        <f>COUNTIF($P$7:P354,$AA$9)</f>
        <v>0</v>
      </c>
      <c r="G354" s="60">
        <f>COUNTIF($P$7:P354,$AA$10)</f>
        <v>0</v>
      </c>
      <c r="H354" s="60">
        <f>COUNTIF($P$7:P354,$AA$11)</f>
        <v>0</v>
      </c>
      <c r="I354" s="60">
        <f>COUNTIF($P$7:P354,$AA$12)</f>
        <v>0</v>
      </c>
      <c r="J354" s="60">
        <f>COUNTIF($P$7:P354,$AA$13)</f>
        <v>0</v>
      </c>
      <c r="K354" s="60">
        <f>COUNTIF($P$7:P354,$AA$14)</f>
        <v>0</v>
      </c>
      <c r="L354" s="60">
        <f t="shared" si="21"/>
        <v>0</v>
      </c>
      <c r="M354" s="54"/>
      <c r="N354" s="54"/>
      <c r="O354" s="54"/>
      <c r="P354" s="58">
        <f t="shared" si="22"/>
      </c>
      <c r="Q354" s="54"/>
      <c r="R354" s="71"/>
      <c r="S354" s="101"/>
      <c r="T354" s="101"/>
      <c r="U354" s="102">
        <f t="shared" si="23"/>
      </c>
    </row>
    <row r="355" spans="1:21" ht="21" customHeight="1">
      <c r="A355" s="60">
        <f>COUNTIF(P$7:$P355,$AA$5)</f>
        <v>0</v>
      </c>
      <c r="B355" s="60">
        <f>COUNTIF($P$7:P355,$AA$6)</f>
        <v>0</v>
      </c>
      <c r="C355" s="60">
        <f>COUNTIF($P$7:P355,$AA$7)</f>
        <v>0</v>
      </c>
      <c r="D355" s="60">
        <f>COUNTIF($P$7:P355,$AA$8)+COUNTIF($P$7:P355,$AA$9)</f>
        <v>0</v>
      </c>
      <c r="E355" s="60">
        <f>COUNTIF($P$7:P355,$AA$8)</f>
        <v>0</v>
      </c>
      <c r="F355" s="60">
        <f>COUNTIF($P$7:P355,$AA$9)</f>
        <v>0</v>
      </c>
      <c r="G355" s="60">
        <f>COUNTIF($P$7:P355,$AA$10)</f>
        <v>0</v>
      </c>
      <c r="H355" s="60">
        <f>COUNTIF($P$7:P355,$AA$11)</f>
        <v>0</v>
      </c>
      <c r="I355" s="60">
        <f>COUNTIF($P$7:P355,$AA$12)</f>
        <v>0</v>
      </c>
      <c r="J355" s="60">
        <f>COUNTIF($P$7:P355,$AA$13)</f>
        <v>0</v>
      </c>
      <c r="K355" s="60">
        <f>COUNTIF($P$7:P355,$AA$14)</f>
        <v>0</v>
      </c>
      <c r="L355" s="60">
        <f t="shared" si="21"/>
        <v>0</v>
      </c>
      <c r="M355" s="54"/>
      <c r="N355" s="54"/>
      <c r="O355" s="54"/>
      <c r="P355" s="58">
        <f t="shared" si="22"/>
      </c>
      <c r="Q355" s="54"/>
      <c r="R355" s="71"/>
      <c r="S355" s="101"/>
      <c r="T355" s="101"/>
      <c r="U355" s="102">
        <f t="shared" si="23"/>
      </c>
    </row>
    <row r="356" spans="1:21" ht="21" customHeight="1">
      <c r="A356" s="60">
        <f>COUNTIF(P$7:$P356,$AA$5)</f>
        <v>0</v>
      </c>
      <c r="B356" s="60">
        <f>COUNTIF($P$7:P356,$AA$6)</f>
        <v>0</v>
      </c>
      <c r="C356" s="60">
        <f>COUNTIF($P$7:P356,$AA$7)</f>
        <v>0</v>
      </c>
      <c r="D356" s="60">
        <f>COUNTIF($P$7:P356,$AA$8)+COUNTIF($P$7:P356,$AA$9)</f>
        <v>0</v>
      </c>
      <c r="E356" s="60">
        <f>COUNTIF($P$7:P356,$AA$8)</f>
        <v>0</v>
      </c>
      <c r="F356" s="60">
        <f>COUNTIF($P$7:P356,$AA$9)</f>
        <v>0</v>
      </c>
      <c r="G356" s="60">
        <f>COUNTIF($P$7:P356,$AA$10)</f>
        <v>0</v>
      </c>
      <c r="H356" s="60">
        <f>COUNTIF($P$7:P356,$AA$11)</f>
        <v>0</v>
      </c>
      <c r="I356" s="60">
        <f>COUNTIF($P$7:P356,$AA$12)</f>
        <v>0</v>
      </c>
      <c r="J356" s="60">
        <f>COUNTIF($P$7:P356,$AA$13)</f>
        <v>0</v>
      </c>
      <c r="K356" s="60">
        <f>COUNTIF($P$7:P356,$AA$14)</f>
        <v>0</v>
      </c>
      <c r="L356" s="60">
        <f t="shared" si="21"/>
        <v>0</v>
      </c>
      <c r="M356" s="54"/>
      <c r="N356" s="54"/>
      <c r="O356" s="54"/>
      <c r="P356" s="58">
        <f t="shared" si="22"/>
      </c>
      <c r="Q356" s="54"/>
      <c r="R356" s="71"/>
      <c r="S356" s="101"/>
      <c r="T356" s="101"/>
      <c r="U356" s="102">
        <f t="shared" si="23"/>
      </c>
    </row>
    <row r="357" spans="1:21" ht="21" customHeight="1">
      <c r="A357" s="60">
        <f>COUNTIF(P$7:$P357,$AA$5)</f>
        <v>0</v>
      </c>
      <c r="B357" s="60">
        <f>COUNTIF($P$7:P357,$AA$6)</f>
        <v>0</v>
      </c>
      <c r="C357" s="60">
        <f>COUNTIF($P$7:P357,$AA$7)</f>
        <v>0</v>
      </c>
      <c r="D357" s="60">
        <f>COUNTIF($P$7:P357,$AA$8)+COUNTIF($P$7:P357,$AA$9)</f>
        <v>0</v>
      </c>
      <c r="E357" s="60">
        <f>COUNTIF($P$7:P357,$AA$8)</f>
        <v>0</v>
      </c>
      <c r="F357" s="60">
        <f>COUNTIF($P$7:P357,$AA$9)</f>
        <v>0</v>
      </c>
      <c r="G357" s="60">
        <f>COUNTIF($P$7:P357,$AA$10)</f>
        <v>0</v>
      </c>
      <c r="H357" s="60">
        <f>COUNTIF($P$7:P357,$AA$11)</f>
        <v>0</v>
      </c>
      <c r="I357" s="60">
        <f>COUNTIF($P$7:P357,$AA$12)</f>
        <v>0</v>
      </c>
      <c r="J357" s="60">
        <f>COUNTIF($P$7:P357,$AA$13)</f>
        <v>0</v>
      </c>
      <c r="K357" s="60">
        <f>COUNTIF($P$7:P357,$AA$14)</f>
        <v>0</v>
      </c>
      <c r="L357" s="60">
        <f t="shared" si="21"/>
        <v>0</v>
      </c>
      <c r="M357" s="54"/>
      <c r="N357" s="54"/>
      <c r="O357" s="54"/>
      <c r="P357" s="58">
        <f t="shared" si="22"/>
      </c>
      <c r="Q357" s="54"/>
      <c r="R357" s="71"/>
      <c r="S357" s="101"/>
      <c r="T357" s="101"/>
      <c r="U357" s="102">
        <f t="shared" si="23"/>
      </c>
    </row>
    <row r="358" spans="1:21" ht="21" customHeight="1">
      <c r="A358" s="60">
        <f>COUNTIF(P$7:$P358,$AA$5)</f>
        <v>0</v>
      </c>
      <c r="B358" s="60">
        <f>COUNTIF($P$7:P358,$AA$6)</f>
        <v>0</v>
      </c>
      <c r="C358" s="60">
        <f>COUNTIF($P$7:P358,$AA$7)</f>
        <v>0</v>
      </c>
      <c r="D358" s="60">
        <f>COUNTIF($P$7:P358,$AA$8)+COUNTIF($P$7:P358,$AA$9)</f>
        <v>0</v>
      </c>
      <c r="E358" s="60">
        <f>COUNTIF($P$7:P358,$AA$8)</f>
        <v>0</v>
      </c>
      <c r="F358" s="60">
        <f>COUNTIF($P$7:P358,$AA$9)</f>
        <v>0</v>
      </c>
      <c r="G358" s="60">
        <f>COUNTIF($P$7:P358,$AA$10)</f>
        <v>0</v>
      </c>
      <c r="H358" s="60">
        <f>COUNTIF($P$7:P358,$AA$11)</f>
        <v>0</v>
      </c>
      <c r="I358" s="60">
        <f>COUNTIF($P$7:P358,$AA$12)</f>
        <v>0</v>
      </c>
      <c r="J358" s="60">
        <f>COUNTIF($P$7:P358,$AA$13)</f>
        <v>0</v>
      </c>
      <c r="K358" s="60">
        <f>COUNTIF($P$7:P358,$AA$14)</f>
        <v>0</v>
      </c>
      <c r="L358" s="60">
        <f t="shared" si="21"/>
        <v>0</v>
      </c>
      <c r="M358" s="54"/>
      <c r="N358" s="54"/>
      <c r="O358" s="54"/>
      <c r="P358" s="58">
        <f t="shared" si="22"/>
      </c>
      <c r="Q358" s="54"/>
      <c r="R358" s="71"/>
      <c r="S358" s="101"/>
      <c r="T358" s="101"/>
      <c r="U358" s="102">
        <f t="shared" si="23"/>
      </c>
    </row>
    <row r="359" spans="1:21" ht="21" customHeight="1">
      <c r="A359" s="60">
        <f>COUNTIF(P$7:$P359,$AA$5)</f>
        <v>0</v>
      </c>
      <c r="B359" s="60">
        <f>COUNTIF($P$7:P359,$AA$6)</f>
        <v>0</v>
      </c>
      <c r="C359" s="60">
        <f>COUNTIF($P$7:P359,$AA$7)</f>
        <v>0</v>
      </c>
      <c r="D359" s="60">
        <f>COUNTIF($P$7:P359,$AA$8)+COUNTIF($P$7:P359,$AA$9)</f>
        <v>0</v>
      </c>
      <c r="E359" s="60">
        <f>COUNTIF($P$7:P359,$AA$8)</f>
        <v>0</v>
      </c>
      <c r="F359" s="60">
        <f>COUNTIF($P$7:P359,$AA$9)</f>
        <v>0</v>
      </c>
      <c r="G359" s="60">
        <f>COUNTIF($P$7:P359,$AA$10)</f>
        <v>0</v>
      </c>
      <c r="H359" s="60">
        <f>COUNTIF($P$7:P359,$AA$11)</f>
        <v>0</v>
      </c>
      <c r="I359" s="60">
        <f>COUNTIF($P$7:P359,$AA$12)</f>
        <v>0</v>
      </c>
      <c r="J359" s="60">
        <f>COUNTIF($P$7:P359,$AA$13)</f>
        <v>0</v>
      </c>
      <c r="K359" s="60">
        <f>COUNTIF($P$7:P359,$AA$14)</f>
        <v>0</v>
      </c>
      <c r="L359" s="60">
        <f t="shared" si="21"/>
        <v>0</v>
      </c>
      <c r="M359" s="54"/>
      <c r="N359" s="54"/>
      <c r="O359" s="54"/>
      <c r="P359" s="58">
        <f t="shared" si="22"/>
      </c>
      <c r="Q359" s="54"/>
      <c r="R359" s="71"/>
      <c r="S359" s="101"/>
      <c r="T359" s="101"/>
      <c r="U359" s="102">
        <f t="shared" si="23"/>
      </c>
    </row>
    <row r="360" spans="1:21" ht="21" customHeight="1">
      <c r="A360" s="60">
        <f>COUNTIF(P$7:$P360,$AA$5)</f>
        <v>0</v>
      </c>
      <c r="B360" s="60">
        <f>COUNTIF($P$7:P360,$AA$6)</f>
        <v>0</v>
      </c>
      <c r="C360" s="60">
        <f>COUNTIF($P$7:P360,$AA$7)</f>
        <v>0</v>
      </c>
      <c r="D360" s="60">
        <f>COUNTIF($P$7:P360,$AA$8)+COUNTIF($P$7:P360,$AA$9)</f>
        <v>0</v>
      </c>
      <c r="E360" s="60">
        <f>COUNTIF($P$7:P360,$AA$8)</f>
        <v>0</v>
      </c>
      <c r="F360" s="60">
        <f>COUNTIF($P$7:P360,$AA$9)</f>
        <v>0</v>
      </c>
      <c r="G360" s="60">
        <f>COUNTIF($P$7:P360,$AA$10)</f>
        <v>0</v>
      </c>
      <c r="H360" s="60">
        <f>COUNTIF($P$7:P360,$AA$11)</f>
        <v>0</v>
      </c>
      <c r="I360" s="60">
        <f>COUNTIF($P$7:P360,$AA$12)</f>
        <v>0</v>
      </c>
      <c r="J360" s="60">
        <f>COUNTIF($P$7:P360,$AA$13)</f>
        <v>0</v>
      </c>
      <c r="K360" s="60">
        <f>COUNTIF($P$7:P360,$AA$14)</f>
        <v>0</v>
      </c>
      <c r="L360" s="60">
        <f t="shared" si="21"/>
        <v>0</v>
      </c>
      <c r="M360" s="54"/>
      <c r="N360" s="54"/>
      <c r="O360" s="54"/>
      <c r="P360" s="58">
        <f t="shared" si="22"/>
      </c>
      <c r="Q360" s="54"/>
      <c r="R360" s="71"/>
      <c r="S360" s="101"/>
      <c r="T360" s="101"/>
      <c r="U360" s="102">
        <f t="shared" si="23"/>
      </c>
    </row>
    <row r="361" spans="1:21" ht="21" customHeight="1" thickBot="1">
      <c r="A361" s="60">
        <f>COUNTIF(P$7:$P361,$AA$5)</f>
        <v>0</v>
      </c>
      <c r="B361" s="60">
        <f>COUNTIF($P$7:P361,$AA$6)</f>
        <v>0</v>
      </c>
      <c r="C361" s="60">
        <f>COUNTIF($P$7:P361,$AA$7)</f>
        <v>0</v>
      </c>
      <c r="D361" s="60">
        <f>COUNTIF($P$7:P361,$AA$8)+COUNTIF($P$7:P361,$AA$9)</f>
        <v>0</v>
      </c>
      <c r="E361" s="60">
        <f>COUNTIF($P$7:P361,$AA$8)</f>
        <v>0</v>
      </c>
      <c r="F361" s="60">
        <f>COUNTIF($P$7:P361,$AA$9)</f>
        <v>0</v>
      </c>
      <c r="G361" s="60">
        <f>COUNTIF($P$7:P361,$AA$10)</f>
        <v>0</v>
      </c>
      <c r="H361" s="60">
        <f>COUNTIF($P$7:P361,$AA$11)</f>
        <v>0</v>
      </c>
      <c r="I361" s="60">
        <f>COUNTIF($P$7:P361,$AA$12)</f>
        <v>0</v>
      </c>
      <c r="J361" s="60">
        <f>COUNTIF($P$7:P361,$AA$13)</f>
        <v>0</v>
      </c>
      <c r="K361" s="60">
        <f>COUNTIF($P$7:P361,$AA$14)</f>
        <v>0</v>
      </c>
      <c r="L361" s="60">
        <f t="shared" si="21"/>
        <v>0</v>
      </c>
      <c r="M361" s="56"/>
      <c r="N361" s="56"/>
      <c r="O361" s="56"/>
      <c r="P361" s="58">
        <f t="shared" si="22"/>
      </c>
      <c r="Q361" s="56"/>
      <c r="R361" s="72"/>
      <c r="S361" s="103"/>
      <c r="T361" s="103"/>
      <c r="U361" s="104">
        <f t="shared" si="23"/>
      </c>
    </row>
    <row r="362" spans="1:21" ht="21" customHeight="1" thickTop="1">
      <c r="A362" s="60">
        <f>COUNTIF(P$7:$P362,$AA$5)</f>
        <v>0</v>
      </c>
      <c r="B362" s="60">
        <f>COUNTIF($P$7:P362,$AA$6)</f>
        <v>0</v>
      </c>
      <c r="C362" s="60">
        <f>COUNTIF($P$7:P362,$AA$7)</f>
        <v>0</v>
      </c>
      <c r="D362" s="60">
        <f>COUNTIF($P$7:P362,$AA$8)+COUNTIF($P$7:P362,$AA$9)</f>
        <v>0</v>
      </c>
      <c r="E362" s="60">
        <f>COUNTIF($P$7:P362,$AA$8)</f>
        <v>0</v>
      </c>
      <c r="F362" s="60">
        <f>COUNTIF($P$7:P362,$AA$9)</f>
        <v>0</v>
      </c>
      <c r="G362" s="60">
        <f>COUNTIF($P$7:P362,$AA$10)</f>
        <v>0</v>
      </c>
      <c r="H362" s="60">
        <f>COUNTIF($P$7:P362,$AA$11)</f>
        <v>0</v>
      </c>
      <c r="I362" s="60">
        <f>COUNTIF($P$7:P362,$AA$12)</f>
        <v>0</v>
      </c>
      <c r="J362" s="60">
        <f>COUNTIF($P$7:P362,$AA$13)</f>
        <v>0</v>
      </c>
      <c r="K362" s="60">
        <f>COUNTIF($P$7:P362,$AA$14)</f>
        <v>0</v>
      </c>
      <c r="L362" s="60">
        <f t="shared" si="21"/>
        <v>0</v>
      </c>
      <c r="M362" s="157" t="s">
        <v>5</v>
      </c>
      <c r="N362" s="157"/>
      <c r="O362" s="157"/>
      <c r="P362" s="157"/>
      <c r="Q362" s="157"/>
      <c r="R362" s="158"/>
      <c r="S362" s="105">
        <f>SUM(S327:S361)</f>
        <v>0</v>
      </c>
      <c r="T362" s="105">
        <f>SUM(T327:T361)</f>
        <v>0</v>
      </c>
      <c r="U362" s="105">
        <f>S362-T362</f>
        <v>0</v>
      </c>
    </row>
    <row r="363" spans="1:21" ht="21" customHeight="1">
      <c r="A363" s="60">
        <f>COUNTIF(P$7:$P363,$AA$5)</f>
        <v>0</v>
      </c>
      <c r="B363" s="60">
        <f>COUNTIF($P$7:P363,$AA$6)</f>
        <v>0</v>
      </c>
      <c r="C363" s="60">
        <f>COUNTIF($P$7:P363,$AA$7)</f>
        <v>0</v>
      </c>
      <c r="D363" s="60">
        <f>COUNTIF($P$7:P363,$AA$8)+COUNTIF($P$7:P363,$AA$9)</f>
        <v>0</v>
      </c>
      <c r="E363" s="60">
        <f>COUNTIF($P$7:P363,$AA$8)</f>
        <v>0</v>
      </c>
      <c r="F363" s="60">
        <f>COUNTIF($P$7:P363,$AA$9)</f>
        <v>0</v>
      </c>
      <c r="G363" s="60">
        <f>COUNTIF($P$7:P363,$AA$10)</f>
        <v>0</v>
      </c>
      <c r="H363" s="60">
        <f>COUNTIF($P$7:P363,$AA$11)</f>
        <v>0</v>
      </c>
      <c r="I363" s="60">
        <f>COUNTIF($P$7:P363,$AA$12)</f>
        <v>0</v>
      </c>
      <c r="J363" s="60">
        <f>COUNTIF($P$7:P363,$AA$13)</f>
        <v>0</v>
      </c>
      <c r="K363" s="60">
        <f>COUNTIF($P$7:P363,$AA$14)</f>
        <v>0</v>
      </c>
      <c r="L363" s="60">
        <f t="shared" si="21"/>
        <v>0</v>
      </c>
      <c r="M363" s="60"/>
      <c r="N363" s="60"/>
      <c r="O363" s="60"/>
      <c r="P363" s="60"/>
      <c r="Q363" s="60"/>
      <c r="R363" s="159"/>
      <c r="S363" s="187" t="s">
        <v>6</v>
      </c>
      <c r="T363" s="187"/>
      <c r="U363" s="187"/>
    </row>
    <row r="364" spans="1:21" ht="21" customHeight="1">
      <c r="A364" s="60">
        <f>COUNTIF(P$7:$P364,$AA$5)</f>
        <v>0</v>
      </c>
      <c r="B364" s="60">
        <f>COUNTIF($P$7:P364,$AA$6)</f>
        <v>0</v>
      </c>
      <c r="C364" s="60">
        <f>COUNTIF($P$7:P364,$AA$7)</f>
        <v>0</v>
      </c>
      <c r="D364" s="60">
        <f>COUNTIF($P$7:P364,$AA$8)+COUNTIF($P$7:P364,$AA$9)</f>
        <v>0</v>
      </c>
      <c r="E364" s="60">
        <f>COUNTIF($P$7:P364,$AA$8)</f>
        <v>0</v>
      </c>
      <c r="F364" s="60">
        <f>COUNTIF($P$7:P364,$AA$9)</f>
        <v>0</v>
      </c>
      <c r="G364" s="60">
        <f>COUNTIF($P$7:P364,$AA$10)</f>
        <v>0</v>
      </c>
      <c r="H364" s="60">
        <f>COUNTIF($P$7:P364,$AA$11)</f>
        <v>0</v>
      </c>
      <c r="I364" s="60">
        <f>COUNTIF($P$7:P364,$AA$12)</f>
        <v>0</v>
      </c>
      <c r="J364" s="60">
        <f>COUNTIF($P$7:P364,$AA$13)</f>
        <v>0</v>
      </c>
      <c r="K364" s="60">
        <f>COUNTIF($P$7:P364,$AA$14)</f>
        <v>0</v>
      </c>
      <c r="L364" s="60">
        <f t="shared" si="21"/>
        <v>0</v>
      </c>
      <c r="M364" s="162" t="s">
        <v>135</v>
      </c>
      <c r="N364" s="60"/>
      <c r="O364" s="59">
        <f>IF($R$1="","",$R$1)</f>
        <v>6</v>
      </c>
      <c r="P364" s="162" t="s">
        <v>55</v>
      </c>
      <c r="Q364" s="146"/>
      <c r="R364" s="147" t="s">
        <v>6</v>
      </c>
      <c r="S364" s="114">
        <f>IF($R$2="","",$R$2)</f>
      </c>
      <c r="T364" s="147" t="s">
        <v>37</v>
      </c>
      <c r="U364" s="147" t="s">
        <v>56</v>
      </c>
    </row>
    <row r="365" spans="1:21" ht="21" customHeight="1">
      <c r="A365" s="60">
        <f>COUNTIF(P$7:$P365,$AA$5)</f>
        <v>0</v>
      </c>
      <c r="B365" s="60">
        <f>COUNTIF($P$7:P365,$AA$6)</f>
        <v>0</v>
      </c>
      <c r="C365" s="60">
        <f>COUNTIF($P$7:P365,$AA$7)</f>
        <v>0</v>
      </c>
      <c r="D365" s="60">
        <f>COUNTIF($P$7:P365,$AA$8)+COUNTIF($P$7:P365,$AA$9)</f>
        <v>0</v>
      </c>
      <c r="E365" s="60">
        <f>COUNTIF($P$7:P365,$AA$8)</f>
        <v>0</v>
      </c>
      <c r="F365" s="60">
        <f>COUNTIF($P$7:P365,$AA$9)</f>
        <v>0</v>
      </c>
      <c r="G365" s="60">
        <f>COUNTIF($P$7:P365,$AA$10)</f>
        <v>0</v>
      </c>
      <c r="H365" s="60">
        <f>COUNTIF($P$7:P365,$AA$11)</f>
        <v>0</v>
      </c>
      <c r="I365" s="60">
        <f>COUNTIF($P$7:P365,$AA$12)</f>
        <v>0</v>
      </c>
      <c r="J365" s="60">
        <f>COUNTIF($P$7:P365,$AA$13)</f>
        <v>0</v>
      </c>
      <c r="K365" s="60">
        <f>COUNTIF($P$7:P365,$AA$14)</f>
        <v>0</v>
      </c>
      <c r="L365" s="60">
        <f t="shared" si="21"/>
        <v>0</v>
      </c>
      <c r="M365" s="60"/>
      <c r="N365" s="148"/>
      <c r="O365" s="148"/>
      <c r="P365" s="148"/>
      <c r="Q365" s="149"/>
      <c r="R365" s="150"/>
      <c r="S365" s="151"/>
      <c r="T365" s="151" t="s">
        <v>57</v>
      </c>
      <c r="U365" s="152">
        <v>10</v>
      </c>
    </row>
    <row r="366" spans="1:21" ht="21" customHeight="1">
      <c r="A366" s="60">
        <f>COUNTIF(P$7:$P366,$AA$5)</f>
        <v>0</v>
      </c>
      <c r="B366" s="60">
        <f>COUNTIF($P$7:P366,$AA$6)</f>
        <v>0</v>
      </c>
      <c r="C366" s="60">
        <f>COUNTIF($P$7:P366,$AA$7)</f>
        <v>0</v>
      </c>
      <c r="D366" s="60">
        <f>COUNTIF($P$7:P366,$AA$8)+COUNTIF($P$7:P366,$AA$9)</f>
        <v>0</v>
      </c>
      <c r="E366" s="60">
        <f>COUNTIF($P$7:P366,$AA$8)</f>
        <v>0</v>
      </c>
      <c r="F366" s="60">
        <f>COUNTIF($P$7:P366,$AA$9)</f>
        <v>0</v>
      </c>
      <c r="G366" s="60">
        <f>COUNTIF($P$7:P366,$AA$10)</f>
        <v>0</v>
      </c>
      <c r="H366" s="60">
        <f>COUNTIF($P$7:P366,$AA$11)</f>
        <v>0</v>
      </c>
      <c r="I366" s="60">
        <f>COUNTIF($P$7:P366,$AA$12)</f>
        <v>0</v>
      </c>
      <c r="J366" s="60">
        <f>COUNTIF($P$7:P366,$AA$13)</f>
        <v>0</v>
      </c>
      <c r="K366" s="60">
        <f>COUNTIF($P$7:P366,$AA$14)</f>
        <v>0</v>
      </c>
      <c r="L366" s="60" t="str">
        <f t="shared" si="21"/>
        <v>整理　　　　番号</v>
      </c>
      <c r="M366" s="153" t="s">
        <v>0</v>
      </c>
      <c r="N366" s="153" t="s">
        <v>1</v>
      </c>
      <c r="O366" s="154" t="s">
        <v>73</v>
      </c>
      <c r="P366" s="154" t="s">
        <v>59</v>
      </c>
      <c r="Q366" s="154" t="s">
        <v>53</v>
      </c>
      <c r="R366" s="155" t="s">
        <v>54</v>
      </c>
      <c r="S366" s="156" t="s">
        <v>2</v>
      </c>
      <c r="T366" s="156" t="s">
        <v>3</v>
      </c>
      <c r="U366" s="156" t="s">
        <v>4</v>
      </c>
    </row>
    <row r="367" spans="1:21" ht="21" customHeight="1">
      <c r="A367" s="60">
        <f>COUNTIF(P$7:$P367,$AA$5)</f>
        <v>0</v>
      </c>
      <c r="B367" s="60">
        <f>COUNTIF($P$7:P367,$AA$6)</f>
        <v>0</v>
      </c>
      <c r="C367" s="60">
        <f>COUNTIF($P$7:P367,$AA$7)</f>
        <v>0</v>
      </c>
      <c r="D367" s="60">
        <f>COUNTIF($P$7:P367,$AA$8)+COUNTIF($P$7:P367,$AA$9)</f>
        <v>0</v>
      </c>
      <c r="E367" s="60">
        <f>COUNTIF($P$7:P367,$AA$8)</f>
        <v>0</v>
      </c>
      <c r="F367" s="60">
        <f>COUNTIF($P$7:P367,$AA$9)</f>
        <v>0</v>
      </c>
      <c r="G367" s="60">
        <f>COUNTIF($P$7:P367,$AA$10)</f>
        <v>0</v>
      </c>
      <c r="H367" s="60">
        <f>COUNTIF($P$7:P367,$AA$11)</f>
        <v>0</v>
      </c>
      <c r="I367" s="60">
        <f>COUNTIF($P$7:P367,$AA$12)</f>
        <v>0</v>
      </c>
      <c r="J367" s="60">
        <f>COUNTIF($P$7:P367,$AA$13)</f>
        <v>0</v>
      </c>
      <c r="K367" s="60">
        <f>COUNTIF($P$7:P367,$AA$14)</f>
        <v>0</v>
      </c>
      <c r="L367" s="60">
        <f t="shared" si="21"/>
        <v>0</v>
      </c>
      <c r="M367" s="160"/>
      <c r="N367" s="160"/>
      <c r="O367" s="160"/>
      <c r="P367" s="57">
        <f>IF(O367="","",VLOOKUP(O367,$Y$5:$AA$16,3,FALSE))</f>
      </c>
      <c r="Q367" s="160"/>
      <c r="R367" s="161" t="s">
        <v>84</v>
      </c>
      <c r="S367" s="102">
        <f>S362</f>
        <v>0</v>
      </c>
      <c r="T367" s="102">
        <f>T362</f>
        <v>0</v>
      </c>
      <c r="U367" s="102">
        <f>U362</f>
        <v>0</v>
      </c>
    </row>
    <row r="368" spans="1:21" ht="21" customHeight="1">
      <c r="A368" s="60">
        <f>COUNTIF(P$7:$P368,$AA$5)</f>
        <v>0</v>
      </c>
      <c r="B368" s="60">
        <f>COUNTIF($P$7:P368,$AA$6)</f>
        <v>0</v>
      </c>
      <c r="C368" s="60">
        <f>COUNTIF($P$7:P368,$AA$7)</f>
        <v>0</v>
      </c>
      <c r="D368" s="60">
        <f>COUNTIF($P$7:P368,$AA$8)+COUNTIF($P$7:P368,$AA$9)</f>
        <v>0</v>
      </c>
      <c r="E368" s="60">
        <f>COUNTIF($P$7:P368,$AA$8)</f>
        <v>0</v>
      </c>
      <c r="F368" s="60">
        <f>COUNTIF($P$7:P368,$AA$9)</f>
        <v>0</v>
      </c>
      <c r="G368" s="60">
        <f>COUNTIF($P$7:P368,$AA$10)</f>
        <v>0</v>
      </c>
      <c r="H368" s="60">
        <f>COUNTIF($P$7:P368,$AA$11)</f>
        <v>0</v>
      </c>
      <c r="I368" s="60">
        <f>COUNTIF($P$7:P368,$AA$12)</f>
        <v>0</v>
      </c>
      <c r="J368" s="60">
        <f>COUNTIF($P$7:P368,$AA$13)</f>
        <v>0</v>
      </c>
      <c r="K368" s="60">
        <f>COUNTIF($P$7:P368,$AA$14)</f>
        <v>0</v>
      </c>
      <c r="L368" s="60">
        <f t="shared" si="21"/>
        <v>0</v>
      </c>
      <c r="M368" s="54"/>
      <c r="N368" s="54"/>
      <c r="O368" s="54"/>
      <c r="P368" s="58">
        <f aca="true" t="shared" si="24" ref="P368:P401">IF(O368="","",VLOOKUP(O368,$Y$5:$AA$16,3,FALSE))</f>
      </c>
      <c r="Q368" s="54"/>
      <c r="R368" s="71"/>
      <c r="S368" s="101"/>
      <c r="T368" s="101"/>
      <c r="U368" s="102">
        <f>U367+S368-T368</f>
        <v>0</v>
      </c>
    </row>
    <row r="369" spans="1:21" ht="21" customHeight="1">
      <c r="A369" s="60">
        <f>COUNTIF(P$7:$P369,$AA$5)</f>
        <v>0</v>
      </c>
      <c r="B369" s="60">
        <f>COUNTIF($P$7:P369,$AA$6)</f>
        <v>0</v>
      </c>
      <c r="C369" s="60">
        <f>COUNTIF($P$7:P369,$AA$7)</f>
        <v>0</v>
      </c>
      <c r="D369" s="60">
        <f>COUNTIF($P$7:P369,$AA$8)+COUNTIF($P$7:P369,$AA$9)</f>
        <v>0</v>
      </c>
      <c r="E369" s="60">
        <f>COUNTIF($P$7:P369,$AA$8)</f>
        <v>0</v>
      </c>
      <c r="F369" s="60">
        <f>COUNTIF($P$7:P369,$AA$9)</f>
        <v>0</v>
      </c>
      <c r="G369" s="60">
        <f>COUNTIF($P$7:P369,$AA$10)</f>
        <v>0</v>
      </c>
      <c r="H369" s="60">
        <f>COUNTIF($P$7:P369,$AA$11)</f>
        <v>0</v>
      </c>
      <c r="I369" s="60">
        <f>COUNTIF($P$7:P369,$AA$12)</f>
        <v>0</v>
      </c>
      <c r="J369" s="60">
        <f>COUNTIF($P$7:P369,$AA$13)</f>
        <v>0</v>
      </c>
      <c r="K369" s="60">
        <f>COUNTIF($P$7:P369,$AA$14)</f>
        <v>0</v>
      </c>
      <c r="L369" s="60">
        <f t="shared" si="21"/>
        <v>0</v>
      </c>
      <c r="M369" s="54"/>
      <c r="N369" s="54"/>
      <c r="O369" s="54"/>
      <c r="P369" s="58">
        <f t="shared" si="24"/>
      </c>
      <c r="Q369" s="54"/>
      <c r="R369" s="71"/>
      <c r="S369" s="101"/>
      <c r="T369" s="101"/>
      <c r="U369" s="102">
        <f aca="true" t="shared" si="25" ref="U369:U401">U368+S369-T369</f>
        <v>0</v>
      </c>
    </row>
    <row r="370" spans="1:21" ht="21" customHeight="1">
      <c r="A370" s="60">
        <f>COUNTIF(P$7:$P370,$AA$5)</f>
        <v>0</v>
      </c>
      <c r="B370" s="60">
        <f>COUNTIF($P$7:P370,$AA$6)</f>
        <v>0</v>
      </c>
      <c r="C370" s="60">
        <f>COUNTIF($P$7:P370,$AA$7)</f>
        <v>0</v>
      </c>
      <c r="D370" s="60">
        <f>COUNTIF($P$7:P370,$AA$8)+COUNTIF($P$7:P370,$AA$9)</f>
        <v>0</v>
      </c>
      <c r="E370" s="60">
        <f>COUNTIF($P$7:P370,$AA$8)</f>
        <v>0</v>
      </c>
      <c r="F370" s="60">
        <f>COUNTIF($P$7:P370,$AA$9)</f>
        <v>0</v>
      </c>
      <c r="G370" s="60">
        <f>COUNTIF($P$7:P370,$AA$10)</f>
        <v>0</v>
      </c>
      <c r="H370" s="60">
        <f>COUNTIF($P$7:P370,$AA$11)</f>
        <v>0</v>
      </c>
      <c r="I370" s="60">
        <f>COUNTIF($P$7:P370,$AA$12)</f>
        <v>0</v>
      </c>
      <c r="J370" s="60">
        <f>COUNTIF($P$7:P370,$AA$13)</f>
        <v>0</v>
      </c>
      <c r="K370" s="60">
        <f>COUNTIF($P$7:P370,$AA$14)</f>
        <v>0</v>
      </c>
      <c r="L370" s="60">
        <f t="shared" si="21"/>
        <v>0</v>
      </c>
      <c r="M370" s="54"/>
      <c r="N370" s="54"/>
      <c r="O370" s="54"/>
      <c r="P370" s="58">
        <f t="shared" si="24"/>
      </c>
      <c r="Q370" s="54"/>
      <c r="R370" s="71"/>
      <c r="S370" s="101"/>
      <c r="T370" s="101"/>
      <c r="U370" s="102">
        <f t="shared" si="25"/>
        <v>0</v>
      </c>
    </row>
    <row r="371" spans="1:21" ht="21" customHeight="1">
      <c r="A371" s="60">
        <f>COUNTIF(P$7:$P371,$AA$5)</f>
        <v>0</v>
      </c>
      <c r="B371" s="60">
        <f>COUNTIF($P$7:P371,$AA$6)</f>
        <v>0</v>
      </c>
      <c r="C371" s="60">
        <f>COUNTIF($P$7:P371,$AA$7)</f>
        <v>0</v>
      </c>
      <c r="D371" s="60">
        <f>COUNTIF($P$7:P371,$AA$8)+COUNTIF($P$7:P371,$AA$9)</f>
        <v>0</v>
      </c>
      <c r="E371" s="60">
        <f>COUNTIF($P$7:P371,$AA$8)</f>
        <v>0</v>
      </c>
      <c r="F371" s="60">
        <f>COUNTIF($P$7:P371,$AA$9)</f>
        <v>0</v>
      </c>
      <c r="G371" s="60">
        <f>COUNTIF($P$7:P371,$AA$10)</f>
        <v>0</v>
      </c>
      <c r="H371" s="60">
        <f>COUNTIF($P$7:P371,$AA$11)</f>
        <v>0</v>
      </c>
      <c r="I371" s="60">
        <f>COUNTIF($P$7:P371,$AA$12)</f>
        <v>0</v>
      </c>
      <c r="J371" s="60">
        <f>COUNTIF($P$7:P371,$AA$13)</f>
        <v>0</v>
      </c>
      <c r="K371" s="60">
        <f>COUNTIF($P$7:P371,$AA$14)</f>
        <v>0</v>
      </c>
      <c r="L371" s="60">
        <f t="shared" si="21"/>
        <v>0</v>
      </c>
      <c r="M371" s="54"/>
      <c r="N371" s="54"/>
      <c r="O371" s="54"/>
      <c r="P371" s="58">
        <f t="shared" si="24"/>
      </c>
      <c r="Q371" s="54"/>
      <c r="R371" s="71"/>
      <c r="S371" s="101"/>
      <c r="T371" s="101"/>
      <c r="U371" s="102">
        <f t="shared" si="25"/>
        <v>0</v>
      </c>
    </row>
    <row r="372" spans="1:21" ht="21" customHeight="1">
      <c r="A372" s="60">
        <f>COUNTIF(P$7:$P372,$AA$5)</f>
        <v>0</v>
      </c>
      <c r="B372" s="60">
        <f>COUNTIF($P$7:P372,$AA$6)</f>
        <v>0</v>
      </c>
      <c r="C372" s="60">
        <f>COUNTIF($P$7:P372,$AA$7)</f>
        <v>0</v>
      </c>
      <c r="D372" s="60">
        <f>COUNTIF($P$7:P372,$AA$8)+COUNTIF($P$7:P372,$AA$9)</f>
        <v>0</v>
      </c>
      <c r="E372" s="60">
        <f>COUNTIF($P$7:P372,$AA$8)</f>
        <v>0</v>
      </c>
      <c r="F372" s="60">
        <f>COUNTIF($P$7:P372,$AA$9)</f>
        <v>0</v>
      </c>
      <c r="G372" s="60">
        <f>COUNTIF($P$7:P372,$AA$10)</f>
        <v>0</v>
      </c>
      <c r="H372" s="60">
        <f>COUNTIF($P$7:P372,$AA$11)</f>
        <v>0</v>
      </c>
      <c r="I372" s="60">
        <f>COUNTIF($P$7:P372,$AA$12)</f>
        <v>0</v>
      </c>
      <c r="J372" s="60">
        <f>COUNTIF($P$7:P372,$AA$13)</f>
        <v>0</v>
      </c>
      <c r="K372" s="60">
        <f>COUNTIF($P$7:P372,$AA$14)</f>
        <v>0</v>
      </c>
      <c r="L372" s="60">
        <f t="shared" si="21"/>
        <v>0</v>
      </c>
      <c r="M372" s="54"/>
      <c r="N372" s="54"/>
      <c r="O372" s="54"/>
      <c r="P372" s="58">
        <f t="shared" si="24"/>
      </c>
      <c r="Q372" s="54"/>
      <c r="R372" s="71"/>
      <c r="S372" s="101"/>
      <c r="T372" s="101"/>
      <c r="U372" s="102">
        <f t="shared" si="25"/>
        <v>0</v>
      </c>
    </row>
    <row r="373" spans="1:21" ht="21" customHeight="1">
      <c r="A373" s="60">
        <f>COUNTIF(P$7:$P373,$AA$5)</f>
        <v>0</v>
      </c>
      <c r="B373" s="60">
        <f>COUNTIF($P$7:P373,$AA$6)</f>
        <v>0</v>
      </c>
      <c r="C373" s="60">
        <f>COUNTIF($P$7:P373,$AA$7)</f>
        <v>0</v>
      </c>
      <c r="D373" s="60">
        <f>COUNTIF($P$7:P373,$AA$8)+COUNTIF($P$7:P373,$AA$9)</f>
        <v>0</v>
      </c>
      <c r="E373" s="60">
        <f>COUNTIF($P$7:P373,$AA$8)</f>
        <v>0</v>
      </c>
      <c r="F373" s="60">
        <f>COUNTIF($P$7:P373,$AA$9)</f>
        <v>0</v>
      </c>
      <c r="G373" s="60">
        <f>COUNTIF($P$7:P373,$AA$10)</f>
        <v>0</v>
      </c>
      <c r="H373" s="60">
        <f>COUNTIF($P$7:P373,$AA$11)</f>
        <v>0</v>
      </c>
      <c r="I373" s="60">
        <f>COUNTIF($P$7:P373,$AA$12)</f>
        <v>0</v>
      </c>
      <c r="J373" s="60">
        <f>COUNTIF($P$7:P373,$AA$13)</f>
        <v>0</v>
      </c>
      <c r="K373" s="60">
        <f>COUNTIF($P$7:P373,$AA$14)</f>
        <v>0</v>
      </c>
      <c r="L373" s="60">
        <f t="shared" si="21"/>
        <v>0</v>
      </c>
      <c r="M373" s="54"/>
      <c r="N373" s="54"/>
      <c r="O373" s="54"/>
      <c r="P373" s="58">
        <f t="shared" si="24"/>
      </c>
      <c r="Q373" s="54"/>
      <c r="R373" s="71"/>
      <c r="S373" s="101"/>
      <c r="T373" s="101"/>
      <c r="U373" s="102">
        <f t="shared" si="25"/>
        <v>0</v>
      </c>
    </row>
    <row r="374" spans="1:21" ht="21" customHeight="1">
      <c r="A374" s="60">
        <f>COUNTIF(P$7:$P374,$AA$5)</f>
        <v>0</v>
      </c>
      <c r="B374" s="60">
        <f>COUNTIF($P$7:P374,$AA$6)</f>
        <v>0</v>
      </c>
      <c r="C374" s="60">
        <f>COUNTIF($P$7:P374,$AA$7)</f>
        <v>0</v>
      </c>
      <c r="D374" s="60">
        <f>COUNTIF($P$7:P374,$AA$8)+COUNTIF($P$7:P374,$AA$9)</f>
        <v>0</v>
      </c>
      <c r="E374" s="60">
        <f>COUNTIF($P$7:P374,$AA$8)</f>
        <v>0</v>
      </c>
      <c r="F374" s="60">
        <f>COUNTIF($P$7:P374,$AA$9)</f>
        <v>0</v>
      </c>
      <c r="G374" s="60">
        <f>COUNTIF($P$7:P374,$AA$10)</f>
        <v>0</v>
      </c>
      <c r="H374" s="60">
        <f>COUNTIF($P$7:P374,$AA$11)</f>
        <v>0</v>
      </c>
      <c r="I374" s="60">
        <f>COUNTIF($P$7:P374,$AA$12)</f>
        <v>0</v>
      </c>
      <c r="J374" s="60">
        <f>COUNTIF($P$7:P374,$AA$13)</f>
        <v>0</v>
      </c>
      <c r="K374" s="60">
        <f>COUNTIF($P$7:P374,$AA$14)</f>
        <v>0</v>
      </c>
      <c r="L374" s="60">
        <f t="shared" si="21"/>
        <v>0</v>
      </c>
      <c r="M374" s="54"/>
      <c r="N374" s="54"/>
      <c r="O374" s="54"/>
      <c r="P374" s="58">
        <f t="shared" si="24"/>
      </c>
      <c r="Q374" s="54"/>
      <c r="R374" s="71"/>
      <c r="S374" s="101"/>
      <c r="T374" s="101"/>
      <c r="U374" s="102">
        <f t="shared" si="25"/>
        <v>0</v>
      </c>
    </row>
    <row r="375" spans="1:21" ht="21" customHeight="1">
      <c r="A375" s="60">
        <f>COUNTIF(P$7:$P375,$AA$5)</f>
        <v>0</v>
      </c>
      <c r="B375" s="60">
        <f>COUNTIF($P$7:P375,$AA$6)</f>
        <v>0</v>
      </c>
      <c r="C375" s="60">
        <f>COUNTIF($P$7:P375,$AA$7)</f>
        <v>0</v>
      </c>
      <c r="D375" s="60">
        <f>COUNTIF($P$7:P375,$AA$8)+COUNTIF($P$7:P375,$AA$9)</f>
        <v>0</v>
      </c>
      <c r="E375" s="60">
        <f>COUNTIF($P$7:P375,$AA$8)</f>
        <v>0</v>
      </c>
      <c r="F375" s="60">
        <f>COUNTIF($P$7:P375,$AA$9)</f>
        <v>0</v>
      </c>
      <c r="G375" s="60">
        <f>COUNTIF($P$7:P375,$AA$10)</f>
        <v>0</v>
      </c>
      <c r="H375" s="60">
        <f>COUNTIF($P$7:P375,$AA$11)</f>
        <v>0</v>
      </c>
      <c r="I375" s="60">
        <f>COUNTIF($P$7:P375,$AA$12)</f>
        <v>0</v>
      </c>
      <c r="J375" s="60">
        <f>COUNTIF($P$7:P375,$AA$13)</f>
        <v>0</v>
      </c>
      <c r="K375" s="60">
        <f>COUNTIF($P$7:P375,$AA$14)</f>
        <v>0</v>
      </c>
      <c r="L375" s="60">
        <f t="shared" si="21"/>
        <v>0</v>
      </c>
      <c r="M375" s="54"/>
      <c r="N375" s="54"/>
      <c r="O375" s="54"/>
      <c r="P375" s="58">
        <f t="shared" si="24"/>
      </c>
      <c r="Q375" s="54"/>
      <c r="R375" s="71"/>
      <c r="S375" s="101"/>
      <c r="T375" s="101"/>
      <c r="U375" s="102">
        <f t="shared" si="25"/>
        <v>0</v>
      </c>
    </row>
    <row r="376" spans="1:21" ht="21" customHeight="1">
      <c r="A376" s="60">
        <f>COUNTIF(P$7:$P376,$AA$5)</f>
        <v>0</v>
      </c>
      <c r="B376" s="60">
        <f>COUNTIF($P$7:P376,$AA$6)</f>
        <v>0</v>
      </c>
      <c r="C376" s="60">
        <f>COUNTIF($P$7:P376,$AA$7)</f>
        <v>0</v>
      </c>
      <c r="D376" s="60">
        <f>COUNTIF($P$7:P376,$AA$8)+COUNTIF($P$7:P376,$AA$9)</f>
        <v>0</v>
      </c>
      <c r="E376" s="60">
        <f>COUNTIF($P$7:P376,$AA$8)</f>
        <v>0</v>
      </c>
      <c r="F376" s="60">
        <f>COUNTIF($P$7:P376,$AA$9)</f>
        <v>0</v>
      </c>
      <c r="G376" s="60">
        <f>COUNTIF($P$7:P376,$AA$10)</f>
        <v>0</v>
      </c>
      <c r="H376" s="60">
        <f>COUNTIF($P$7:P376,$AA$11)</f>
        <v>0</v>
      </c>
      <c r="I376" s="60">
        <f>COUNTIF($P$7:P376,$AA$12)</f>
        <v>0</v>
      </c>
      <c r="J376" s="60">
        <f>COUNTIF($P$7:P376,$AA$13)</f>
        <v>0</v>
      </c>
      <c r="K376" s="60">
        <f>COUNTIF($P$7:P376,$AA$14)</f>
        <v>0</v>
      </c>
      <c r="L376" s="60">
        <f t="shared" si="21"/>
        <v>0</v>
      </c>
      <c r="M376" s="54"/>
      <c r="N376" s="54"/>
      <c r="O376" s="54"/>
      <c r="P376" s="58">
        <f t="shared" si="24"/>
      </c>
      <c r="Q376" s="54"/>
      <c r="R376" s="71"/>
      <c r="S376" s="101"/>
      <c r="T376" s="101"/>
      <c r="U376" s="102">
        <f t="shared" si="25"/>
        <v>0</v>
      </c>
    </row>
    <row r="377" spans="1:21" ht="21" customHeight="1">
      <c r="A377" s="60">
        <f>COUNTIF(P$7:$P377,$AA$5)</f>
        <v>0</v>
      </c>
      <c r="B377" s="60">
        <f>COUNTIF($P$7:P377,$AA$6)</f>
        <v>0</v>
      </c>
      <c r="C377" s="60">
        <f>COUNTIF($P$7:P377,$AA$7)</f>
        <v>0</v>
      </c>
      <c r="D377" s="60">
        <f>COUNTIF($P$7:P377,$AA$8)+COUNTIF($P$7:P377,$AA$9)</f>
        <v>0</v>
      </c>
      <c r="E377" s="60">
        <f>COUNTIF($P$7:P377,$AA$8)</f>
        <v>0</v>
      </c>
      <c r="F377" s="60">
        <f>COUNTIF($P$7:P377,$AA$9)</f>
        <v>0</v>
      </c>
      <c r="G377" s="60">
        <f>COUNTIF($P$7:P377,$AA$10)</f>
        <v>0</v>
      </c>
      <c r="H377" s="60">
        <f>COUNTIF($P$7:P377,$AA$11)</f>
        <v>0</v>
      </c>
      <c r="I377" s="60">
        <f>COUNTIF($P$7:P377,$AA$12)</f>
        <v>0</v>
      </c>
      <c r="J377" s="60">
        <f>COUNTIF($P$7:P377,$AA$13)</f>
        <v>0</v>
      </c>
      <c r="K377" s="60">
        <f>COUNTIF($P$7:P377,$AA$14)</f>
        <v>0</v>
      </c>
      <c r="L377" s="60">
        <f t="shared" si="21"/>
        <v>0</v>
      </c>
      <c r="M377" s="54"/>
      <c r="N377" s="54"/>
      <c r="O377" s="54"/>
      <c r="P377" s="58">
        <f t="shared" si="24"/>
      </c>
      <c r="Q377" s="54"/>
      <c r="R377" s="71"/>
      <c r="S377" s="101"/>
      <c r="T377" s="101"/>
      <c r="U377" s="102">
        <f t="shared" si="25"/>
        <v>0</v>
      </c>
    </row>
    <row r="378" spans="1:21" ht="21" customHeight="1">
      <c r="A378" s="60">
        <f>COUNTIF(P$7:$P378,$AA$5)</f>
        <v>0</v>
      </c>
      <c r="B378" s="60">
        <f>COUNTIF($P$7:P378,$AA$6)</f>
        <v>0</v>
      </c>
      <c r="C378" s="60">
        <f>COUNTIF($P$7:P378,$AA$7)</f>
        <v>0</v>
      </c>
      <c r="D378" s="60">
        <f>COUNTIF($P$7:P378,$AA$8)+COUNTIF($P$7:P378,$AA$9)</f>
        <v>0</v>
      </c>
      <c r="E378" s="60">
        <f>COUNTIF($P$7:P378,$AA$8)</f>
        <v>0</v>
      </c>
      <c r="F378" s="60">
        <f>COUNTIF($P$7:P378,$AA$9)</f>
        <v>0</v>
      </c>
      <c r="G378" s="60">
        <f>COUNTIF($P$7:P378,$AA$10)</f>
        <v>0</v>
      </c>
      <c r="H378" s="60">
        <f>COUNTIF($P$7:P378,$AA$11)</f>
        <v>0</v>
      </c>
      <c r="I378" s="60">
        <f>COUNTIF($P$7:P378,$AA$12)</f>
        <v>0</v>
      </c>
      <c r="J378" s="60">
        <f>COUNTIF($P$7:P378,$AA$13)</f>
        <v>0</v>
      </c>
      <c r="K378" s="60">
        <f>COUNTIF($P$7:P378,$AA$14)</f>
        <v>0</v>
      </c>
      <c r="L378" s="60">
        <f t="shared" si="21"/>
        <v>0</v>
      </c>
      <c r="M378" s="54"/>
      <c r="N378" s="54"/>
      <c r="O378" s="54"/>
      <c r="P378" s="58">
        <f t="shared" si="24"/>
      </c>
      <c r="Q378" s="54"/>
      <c r="R378" s="71"/>
      <c r="S378" s="101"/>
      <c r="T378" s="101"/>
      <c r="U378" s="102">
        <f t="shared" si="25"/>
        <v>0</v>
      </c>
    </row>
    <row r="379" spans="1:21" ht="21" customHeight="1">
      <c r="A379" s="60">
        <f>COUNTIF(P$7:$P379,$AA$5)</f>
        <v>0</v>
      </c>
      <c r="B379" s="60">
        <f>COUNTIF($P$7:P379,$AA$6)</f>
        <v>0</v>
      </c>
      <c r="C379" s="60">
        <f>COUNTIF($P$7:P379,$AA$7)</f>
        <v>0</v>
      </c>
      <c r="D379" s="60">
        <f>COUNTIF($P$7:P379,$AA$8)+COUNTIF($P$7:P379,$AA$9)</f>
        <v>0</v>
      </c>
      <c r="E379" s="60">
        <f>COUNTIF($P$7:P379,$AA$8)</f>
        <v>0</v>
      </c>
      <c r="F379" s="60">
        <f>COUNTIF($P$7:P379,$AA$9)</f>
        <v>0</v>
      </c>
      <c r="G379" s="60">
        <f>COUNTIF($P$7:P379,$AA$10)</f>
        <v>0</v>
      </c>
      <c r="H379" s="60">
        <f>COUNTIF($P$7:P379,$AA$11)</f>
        <v>0</v>
      </c>
      <c r="I379" s="60">
        <f>COUNTIF($P$7:P379,$AA$12)</f>
        <v>0</v>
      </c>
      <c r="J379" s="60">
        <f>COUNTIF($P$7:P379,$AA$13)</f>
        <v>0</v>
      </c>
      <c r="K379" s="60">
        <f>COUNTIF($P$7:P379,$AA$14)</f>
        <v>0</v>
      </c>
      <c r="L379" s="60">
        <f t="shared" si="21"/>
        <v>0</v>
      </c>
      <c r="M379" s="54"/>
      <c r="N379" s="54"/>
      <c r="O379" s="54"/>
      <c r="P379" s="58">
        <f t="shared" si="24"/>
      </c>
      <c r="Q379" s="54"/>
      <c r="R379" s="71"/>
      <c r="S379" s="101"/>
      <c r="T379" s="101"/>
      <c r="U379" s="102">
        <f t="shared" si="25"/>
        <v>0</v>
      </c>
    </row>
    <row r="380" spans="1:21" ht="21" customHeight="1">
      <c r="A380" s="60">
        <f>COUNTIF(P$7:$P380,$AA$5)</f>
        <v>0</v>
      </c>
      <c r="B380" s="60">
        <f>COUNTIF($P$7:P380,$AA$6)</f>
        <v>0</v>
      </c>
      <c r="C380" s="60">
        <f>COUNTIF($P$7:P380,$AA$7)</f>
        <v>0</v>
      </c>
      <c r="D380" s="60">
        <f>COUNTIF($P$7:P380,$AA$8)+COUNTIF($P$7:P380,$AA$9)</f>
        <v>0</v>
      </c>
      <c r="E380" s="60">
        <f>COUNTIF($P$7:P380,$AA$8)</f>
        <v>0</v>
      </c>
      <c r="F380" s="60">
        <f>COUNTIF($P$7:P380,$AA$9)</f>
        <v>0</v>
      </c>
      <c r="G380" s="60">
        <f>COUNTIF($P$7:P380,$AA$10)</f>
        <v>0</v>
      </c>
      <c r="H380" s="60">
        <f>COUNTIF($P$7:P380,$AA$11)</f>
        <v>0</v>
      </c>
      <c r="I380" s="60">
        <f>COUNTIF($P$7:P380,$AA$12)</f>
        <v>0</v>
      </c>
      <c r="J380" s="60">
        <f>COUNTIF($P$7:P380,$AA$13)</f>
        <v>0</v>
      </c>
      <c r="K380" s="60">
        <f>COUNTIF($P$7:P380,$AA$14)</f>
        <v>0</v>
      </c>
      <c r="L380" s="60">
        <f t="shared" si="21"/>
        <v>0</v>
      </c>
      <c r="M380" s="54"/>
      <c r="N380" s="54"/>
      <c r="O380" s="54"/>
      <c r="P380" s="58">
        <f t="shared" si="24"/>
      </c>
      <c r="Q380" s="54"/>
      <c r="R380" s="71"/>
      <c r="S380" s="101"/>
      <c r="T380" s="101"/>
      <c r="U380" s="102">
        <f t="shared" si="25"/>
        <v>0</v>
      </c>
    </row>
    <row r="381" spans="1:21" ht="21" customHeight="1">
      <c r="A381" s="60">
        <f>COUNTIF(P$7:$P381,$AA$5)</f>
        <v>0</v>
      </c>
      <c r="B381" s="60">
        <f>COUNTIF($P$7:P381,$AA$6)</f>
        <v>0</v>
      </c>
      <c r="C381" s="60">
        <f>COUNTIF($P$7:P381,$AA$7)</f>
        <v>0</v>
      </c>
      <c r="D381" s="60">
        <f>COUNTIF($P$7:P381,$AA$8)+COUNTIF($P$7:P381,$AA$9)</f>
        <v>0</v>
      </c>
      <c r="E381" s="60">
        <f>COUNTIF($P$7:P381,$AA$8)</f>
        <v>0</v>
      </c>
      <c r="F381" s="60">
        <f>COUNTIF($P$7:P381,$AA$9)</f>
        <v>0</v>
      </c>
      <c r="G381" s="60">
        <f>COUNTIF($P$7:P381,$AA$10)</f>
        <v>0</v>
      </c>
      <c r="H381" s="60">
        <f>COUNTIF($P$7:P381,$AA$11)</f>
        <v>0</v>
      </c>
      <c r="I381" s="60">
        <f>COUNTIF($P$7:P381,$AA$12)</f>
        <v>0</v>
      </c>
      <c r="J381" s="60">
        <f>COUNTIF($P$7:P381,$AA$13)</f>
        <v>0</v>
      </c>
      <c r="K381" s="60">
        <f>COUNTIF($P$7:P381,$AA$14)</f>
        <v>0</v>
      </c>
      <c r="L381" s="60">
        <f t="shared" si="21"/>
        <v>0</v>
      </c>
      <c r="M381" s="54"/>
      <c r="N381" s="54"/>
      <c r="O381" s="54"/>
      <c r="P381" s="58">
        <f t="shared" si="24"/>
      </c>
      <c r="Q381" s="54"/>
      <c r="R381" s="71"/>
      <c r="S381" s="101"/>
      <c r="T381" s="101"/>
      <c r="U381" s="102">
        <f t="shared" si="25"/>
        <v>0</v>
      </c>
    </row>
    <row r="382" spans="1:21" ht="21" customHeight="1">
      <c r="A382" s="60">
        <f>COUNTIF(P$7:$P382,$AA$5)</f>
        <v>0</v>
      </c>
      <c r="B382" s="60">
        <f>COUNTIF($P$7:P382,$AA$6)</f>
        <v>0</v>
      </c>
      <c r="C382" s="60">
        <f>COUNTIF($P$7:P382,$AA$7)</f>
        <v>0</v>
      </c>
      <c r="D382" s="60">
        <f>COUNTIF($P$7:P382,$AA$8)+COUNTIF($P$7:P382,$AA$9)</f>
        <v>0</v>
      </c>
      <c r="E382" s="60">
        <f>COUNTIF($P$7:P382,$AA$8)</f>
        <v>0</v>
      </c>
      <c r="F382" s="60">
        <f>COUNTIF($P$7:P382,$AA$9)</f>
        <v>0</v>
      </c>
      <c r="G382" s="60">
        <f>COUNTIF($P$7:P382,$AA$10)</f>
        <v>0</v>
      </c>
      <c r="H382" s="60">
        <f>COUNTIF($P$7:P382,$AA$11)</f>
        <v>0</v>
      </c>
      <c r="I382" s="60">
        <f>COUNTIF($P$7:P382,$AA$12)</f>
        <v>0</v>
      </c>
      <c r="J382" s="60">
        <f>COUNTIF($P$7:P382,$AA$13)</f>
        <v>0</v>
      </c>
      <c r="K382" s="60">
        <f>COUNTIF($P$7:P382,$AA$14)</f>
        <v>0</v>
      </c>
      <c r="L382" s="60">
        <f t="shared" si="21"/>
        <v>0</v>
      </c>
      <c r="M382" s="54"/>
      <c r="N382" s="54"/>
      <c r="O382" s="54"/>
      <c r="P382" s="58">
        <f t="shared" si="24"/>
      </c>
      <c r="Q382" s="54"/>
      <c r="R382" s="71"/>
      <c r="S382" s="101"/>
      <c r="T382" s="101"/>
      <c r="U382" s="102">
        <f t="shared" si="25"/>
        <v>0</v>
      </c>
    </row>
    <row r="383" spans="1:21" ht="21" customHeight="1">
      <c r="A383" s="60">
        <f>COUNTIF(P$7:$P383,$AA$5)</f>
        <v>0</v>
      </c>
      <c r="B383" s="60">
        <f>COUNTIF($P$7:P383,$AA$6)</f>
        <v>0</v>
      </c>
      <c r="C383" s="60">
        <f>COUNTIF($P$7:P383,$AA$7)</f>
        <v>0</v>
      </c>
      <c r="D383" s="60">
        <f>COUNTIF($P$7:P383,$AA$8)+COUNTIF($P$7:P383,$AA$9)</f>
        <v>0</v>
      </c>
      <c r="E383" s="60">
        <f>COUNTIF($P$7:P383,$AA$8)</f>
        <v>0</v>
      </c>
      <c r="F383" s="60">
        <f>COUNTIF($P$7:P383,$AA$9)</f>
        <v>0</v>
      </c>
      <c r="G383" s="60">
        <f>COUNTIF($P$7:P383,$AA$10)</f>
        <v>0</v>
      </c>
      <c r="H383" s="60">
        <f>COUNTIF($P$7:P383,$AA$11)</f>
        <v>0</v>
      </c>
      <c r="I383" s="60">
        <f>COUNTIF($P$7:P383,$AA$12)</f>
        <v>0</v>
      </c>
      <c r="J383" s="60">
        <f>COUNTIF($P$7:P383,$AA$13)</f>
        <v>0</v>
      </c>
      <c r="K383" s="60">
        <f>COUNTIF($P$7:P383,$AA$14)</f>
        <v>0</v>
      </c>
      <c r="L383" s="60">
        <f t="shared" si="21"/>
        <v>0</v>
      </c>
      <c r="M383" s="54"/>
      <c r="N383" s="54"/>
      <c r="O383" s="54"/>
      <c r="P383" s="58">
        <f t="shared" si="24"/>
      </c>
      <c r="Q383" s="54"/>
      <c r="R383" s="71"/>
      <c r="S383" s="101"/>
      <c r="T383" s="101"/>
      <c r="U383" s="102">
        <f t="shared" si="25"/>
        <v>0</v>
      </c>
    </row>
    <row r="384" spans="1:21" ht="21" customHeight="1">
      <c r="A384" s="60">
        <f>COUNTIF(P$7:$P384,$AA$5)</f>
        <v>0</v>
      </c>
      <c r="B384" s="60">
        <f>COUNTIF($P$7:P384,$AA$6)</f>
        <v>0</v>
      </c>
      <c r="C384" s="60">
        <f>COUNTIF($P$7:P384,$AA$7)</f>
        <v>0</v>
      </c>
      <c r="D384" s="60">
        <f>COUNTIF($P$7:P384,$AA$8)+COUNTIF($P$7:P384,$AA$9)</f>
        <v>0</v>
      </c>
      <c r="E384" s="60">
        <f>COUNTIF($P$7:P384,$AA$8)</f>
        <v>0</v>
      </c>
      <c r="F384" s="60">
        <f>COUNTIF($P$7:P384,$AA$9)</f>
        <v>0</v>
      </c>
      <c r="G384" s="60">
        <f>COUNTIF($P$7:P384,$AA$10)</f>
        <v>0</v>
      </c>
      <c r="H384" s="60">
        <f>COUNTIF($P$7:P384,$AA$11)</f>
        <v>0</v>
      </c>
      <c r="I384" s="60">
        <f>COUNTIF($P$7:P384,$AA$12)</f>
        <v>0</v>
      </c>
      <c r="J384" s="60">
        <f>COUNTIF($P$7:P384,$AA$13)</f>
        <v>0</v>
      </c>
      <c r="K384" s="60">
        <f>COUNTIF($P$7:P384,$AA$14)</f>
        <v>0</v>
      </c>
      <c r="L384" s="60">
        <f t="shared" si="21"/>
        <v>0</v>
      </c>
      <c r="M384" s="54"/>
      <c r="N384" s="54"/>
      <c r="O384" s="54"/>
      <c r="P384" s="58">
        <f t="shared" si="24"/>
      </c>
      <c r="Q384" s="54"/>
      <c r="R384" s="71"/>
      <c r="S384" s="101"/>
      <c r="T384" s="101"/>
      <c r="U384" s="102">
        <f t="shared" si="25"/>
        <v>0</v>
      </c>
    </row>
    <row r="385" spans="1:21" ht="21" customHeight="1">
      <c r="A385" s="60">
        <f>COUNTIF(P$7:$P385,$AA$5)</f>
        <v>0</v>
      </c>
      <c r="B385" s="60">
        <f>COUNTIF($P$7:P385,$AA$6)</f>
        <v>0</v>
      </c>
      <c r="C385" s="60">
        <f>COUNTIF($P$7:P385,$AA$7)</f>
        <v>0</v>
      </c>
      <c r="D385" s="60">
        <f>COUNTIF($P$7:P385,$AA$8)+COUNTIF($P$7:P385,$AA$9)</f>
        <v>0</v>
      </c>
      <c r="E385" s="60">
        <f>COUNTIF($P$7:P385,$AA$8)</f>
        <v>0</v>
      </c>
      <c r="F385" s="60">
        <f>COUNTIF($P$7:P385,$AA$9)</f>
        <v>0</v>
      </c>
      <c r="G385" s="60">
        <f>COUNTIF($P$7:P385,$AA$10)</f>
        <v>0</v>
      </c>
      <c r="H385" s="60">
        <f>COUNTIF($P$7:P385,$AA$11)</f>
        <v>0</v>
      </c>
      <c r="I385" s="60">
        <f>COUNTIF($P$7:P385,$AA$12)</f>
        <v>0</v>
      </c>
      <c r="J385" s="60">
        <f>COUNTIF($P$7:P385,$AA$13)</f>
        <v>0</v>
      </c>
      <c r="K385" s="60">
        <f>COUNTIF($P$7:P385,$AA$14)</f>
        <v>0</v>
      </c>
      <c r="L385" s="60">
        <f t="shared" si="21"/>
        <v>0</v>
      </c>
      <c r="M385" s="54"/>
      <c r="N385" s="54"/>
      <c r="O385" s="54"/>
      <c r="P385" s="58">
        <f t="shared" si="24"/>
      </c>
      <c r="Q385" s="54"/>
      <c r="R385" s="71"/>
      <c r="S385" s="101"/>
      <c r="T385" s="101"/>
      <c r="U385" s="102">
        <f t="shared" si="25"/>
        <v>0</v>
      </c>
    </row>
    <row r="386" spans="1:21" ht="21" customHeight="1">
      <c r="A386" s="60">
        <f>COUNTIF(P$7:$P386,$AA$5)</f>
        <v>0</v>
      </c>
      <c r="B386" s="60">
        <f>COUNTIF($P$7:P386,$AA$6)</f>
        <v>0</v>
      </c>
      <c r="C386" s="60">
        <f>COUNTIF($P$7:P386,$AA$7)</f>
        <v>0</v>
      </c>
      <c r="D386" s="60">
        <f>COUNTIF($P$7:P386,$AA$8)+COUNTIF($P$7:P386,$AA$9)</f>
        <v>0</v>
      </c>
      <c r="E386" s="60">
        <f>COUNTIF($P$7:P386,$AA$8)</f>
        <v>0</v>
      </c>
      <c r="F386" s="60">
        <f>COUNTIF($P$7:P386,$AA$9)</f>
        <v>0</v>
      </c>
      <c r="G386" s="60">
        <f>COUNTIF($P$7:P386,$AA$10)</f>
        <v>0</v>
      </c>
      <c r="H386" s="60">
        <f>COUNTIF($P$7:P386,$AA$11)</f>
        <v>0</v>
      </c>
      <c r="I386" s="60">
        <f>COUNTIF($P$7:P386,$AA$12)</f>
        <v>0</v>
      </c>
      <c r="J386" s="60">
        <f>COUNTIF($P$7:P386,$AA$13)</f>
        <v>0</v>
      </c>
      <c r="K386" s="60">
        <f>COUNTIF($P$7:P386,$AA$14)</f>
        <v>0</v>
      </c>
      <c r="L386" s="60">
        <f t="shared" si="21"/>
        <v>0</v>
      </c>
      <c r="M386" s="54"/>
      <c r="N386" s="54"/>
      <c r="O386" s="54"/>
      <c r="P386" s="58">
        <f t="shared" si="24"/>
      </c>
      <c r="Q386" s="54"/>
      <c r="R386" s="71"/>
      <c r="S386" s="101"/>
      <c r="T386" s="101"/>
      <c r="U386" s="102">
        <f t="shared" si="25"/>
        <v>0</v>
      </c>
    </row>
    <row r="387" spans="1:21" ht="21" customHeight="1">
      <c r="A387" s="60">
        <f>COUNTIF(P$7:$P387,$AA$5)</f>
        <v>0</v>
      </c>
      <c r="B387" s="60">
        <f>COUNTIF($P$7:P387,$AA$6)</f>
        <v>0</v>
      </c>
      <c r="C387" s="60">
        <f>COUNTIF($P$7:P387,$AA$7)</f>
        <v>0</v>
      </c>
      <c r="D387" s="60">
        <f>COUNTIF($P$7:P387,$AA$8)+COUNTIF($P$7:P387,$AA$9)</f>
        <v>0</v>
      </c>
      <c r="E387" s="60">
        <f>COUNTIF($P$7:P387,$AA$8)</f>
        <v>0</v>
      </c>
      <c r="F387" s="60">
        <f>COUNTIF($P$7:P387,$AA$9)</f>
        <v>0</v>
      </c>
      <c r="G387" s="60">
        <f>COUNTIF($P$7:P387,$AA$10)</f>
        <v>0</v>
      </c>
      <c r="H387" s="60">
        <f>COUNTIF($P$7:P387,$AA$11)</f>
        <v>0</v>
      </c>
      <c r="I387" s="60">
        <f>COUNTIF($P$7:P387,$AA$12)</f>
        <v>0</v>
      </c>
      <c r="J387" s="60">
        <f>COUNTIF($P$7:P387,$AA$13)</f>
        <v>0</v>
      </c>
      <c r="K387" s="60">
        <f>COUNTIF($P$7:P387,$AA$14)</f>
        <v>0</v>
      </c>
      <c r="L387" s="60">
        <f t="shared" si="21"/>
        <v>0</v>
      </c>
      <c r="M387" s="54"/>
      <c r="N387" s="54"/>
      <c r="O387" s="54"/>
      <c r="P387" s="58">
        <f t="shared" si="24"/>
      </c>
      <c r="Q387" s="54"/>
      <c r="R387" s="71"/>
      <c r="S387" s="101"/>
      <c r="T387" s="101"/>
      <c r="U387" s="102">
        <f t="shared" si="25"/>
        <v>0</v>
      </c>
    </row>
    <row r="388" spans="1:21" ht="21" customHeight="1">
      <c r="A388" s="60">
        <f>COUNTIF(P$7:$P388,$AA$5)</f>
        <v>0</v>
      </c>
      <c r="B388" s="60">
        <f>COUNTIF($P$7:P388,$AA$6)</f>
        <v>0</v>
      </c>
      <c r="C388" s="60">
        <f>COUNTIF($P$7:P388,$AA$7)</f>
        <v>0</v>
      </c>
      <c r="D388" s="60">
        <f>COUNTIF($P$7:P388,$AA$8)+COUNTIF($P$7:P388,$AA$9)</f>
        <v>0</v>
      </c>
      <c r="E388" s="60">
        <f>COUNTIF($P$7:P388,$AA$8)</f>
        <v>0</v>
      </c>
      <c r="F388" s="60">
        <f>COUNTIF($P$7:P388,$AA$9)</f>
        <v>0</v>
      </c>
      <c r="G388" s="60">
        <f>COUNTIF($P$7:P388,$AA$10)</f>
        <v>0</v>
      </c>
      <c r="H388" s="60">
        <f>COUNTIF($P$7:P388,$AA$11)</f>
        <v>0</v>
      </c>
      <c r="I388" s="60">
        <f>COUNTIF($P$7:P388,$AA$12)</f>
        <v>0</v>
      </c>
      <c r="J388" s="60">
        <f>COUNTIF($P$7:P388,$AA$13)</f>
        <v>0</v>
      </c>
      <c r="K388" s="60">
        <f>COUNTIF($P$7:P388,$AA$14)</f>
        <v>0</v>
      </c>
      <c r="L388" s="60">
        <f t="shared" si="21"/>
        <v>0</v>
      </c>
      <c r="M388" s="54"/>
      <c r="N388" s="54"/>
      <c r="O388" s="54"/>
      <c r="P388" s="58">
        <f t="shared" si="24"/>
      </c>
      <c r="Q388" s="54"/>
      <c r="R388" s="71"/>
      <c r="S388" s="101"/>
      <c r="T388" s="101"/>
      <c r="U388" s="102">
        <f t="shared" si="25"/>
        <v>0</v>
      </c>
    </row>
    <row r="389" spans="1:21" ht="21" customHeight="1">
      <c r="A389" s="60">
        <f>COUNTIF(P$7:$P389,$AA$5)</f>
        <v>0</v>
      </c>
      <c r="B389" s="60">
        <f>COUNTIF($P$7:P389,$AA$6)</f>
        <v>0</v>
      </c>
      <c r="C389" s="60">
        <f>COUNTIF($P$7:P389,$AA$7)</f>
        <v>0</v>
      </c>
      <c r="D389" s="60">
        <f>COUNTIF($P$7:P389,$AA$8)+COUNTIF($P$7:P389,$AA$9)</f>
        <v>0</v>
      </c>
      <c r="E389" s="60">
        <f>COUNTIF($P$7:P389,$AA$8)</f>
        <v>0</v>
      </c>
      <c r="F389" s="60">
        <f>COUNTIF($P$7:P389,$AA$9)</f>
        <v>0</v>
      </c>
      <c r="G389" s="60">
        <f>COUNTIF($P$7:P389,$AA$10)</f>
        <v>0</v>
      </c>
      <c r="H389" s="60">
        <f>COUNTIF($P$7:P389,$AA$11)</f>
        <v>0</v>
      </c>
      <c r="I389" s="60">
        <f>COUNTIF($P$7:P389,$AA$12)</f>
        <v>0</v>
      </c>
      <c r="J389" s="60">
        <f>COUNTIF($P$7:P389,$AA$13)</f>
        <v>0</v>
      </c>
      <c r="K389" s="60">
        <f>COUNTIF($P$7:P389,$AA$14)</f>
        <v>0</v>
      </c>
      <c r="L389" s="60">
        <f t="shared" si="21"/>
        <v>0</v>
      </c>
      <c r="M389" s="54"/>
      <c r="N389" s="54"/>
      <c r="O389" s="54"/>
      <c r="P389" s="58">
        <f t="shared" si="24"/>
      </c>
      <c r="Q389" s="54"/>
      <c r="R389" s="71"/>
      <c r="S389" s="101"/>
      <c r="T389" s="101"/>
      <c r="U389" s="102">
        <f t="shared" si="25"/>
        <v>0</v>
      </c>
    </row>
    <row r="390" spans="1:21" ht="21" customHeight="1">
      <c r="A390" s="60">
        <f>COUNTIF(P$7:$P390,$AA$5)</f>
        <v>0</v>
      </c>
      <c r="B390" s="60">
        <f>COUNTIF($P$7:P390,$AA$6)</f>
        <v>0</v>
      </c>
      <c r="C390" s="60">
        <f>COUNTIF($P$7:P390,$AA$7)</f>
        <v>0</v>
      </c>
      <c r="D390" s="60">
        <f>COUNTIF($P$7:P390,$AA$8)+COUNTIF($P$7:P390,$AA$9)</f>
        <v>0</v>
      </c>
      <c r="E390" s="60">
        <f>COUNTIF($P$7:P390,$AA$8)</f>
        <v>0</v>
      </c>
      <c r="F390" s="60">
        <f>COUNTIF($P$7:P390,$AA$9)</f>
        <v>0</v>
      </c>
      <c r="G390" s="60">
        <f>COUNTIF($P$7:P390,$AA$10)</f>
        <v>0</v>
      </c>
      <c r="H390" s="60">
        <f>COUNTIF($P$7:P390,$AA$11)</f>
        <v>0</v>
      </c>
      <c r="I390" s="60">
        <f>COUNTIF($P$7:P390,$AA$12)</f>
        <v>0</v>
      </c>
      <c r="J390" s="60">
        <f>COUNTIF($P$7:P390,$AA$13)</f>
        <v>0</v>
      </c>
      <c r="K390" s="60">
        <f>COUNTIF($P$7:P390,$AA$14)</f>
        <v>0</v>
      </c>
      <c r="L390" s="60">
        <f t="shared" si="21"/>
        <v>0</v>
      </c>
      <c r="M390" s="54"/>
      <c r="N390" s="54"/>
      <c r="O390" s="54"/>
      <c r="P390" s="58">
        <f t="shared" si="24"/>
      </c>
      <c r="Q390" s="54"/>
      <c r="R390" s="71"/>
      <c r="S390" s="101"/>
      <c r="T390" s="101"/>
      <c r="U390" s="102">
        <f t="shared" si="25"/>
        <v>0</v>
      </c>
    </row>
    <row r="391" spans="1:21" ht="21" customHeight="1">
      <c r="A391" s="60">
        <f>COUNTIF(P$7:$P391,$AA$5)</f>
        <v>0</v>
      </c>
      <c r="B391" s="60">
        <f>COUNTIF($P$7:P391,$AA$6)</f>
        <v>0</v>
      </c>
      <c r="C391" s="60">
        <f>COUNTIF($P$7:P391,$AA$7)</f>
        <v>0</v>
      </c>
      <c r="D391" s="60">
        <f>COUNTIF($P$7:P391,$AA$8)+COUNTIF($P$7:P391,$AA$9)</f>
        <v>0</v>
      </c>
      <c r="E391" s="60">
        <f>COUNTIF($P$7:P391,$AA$8)</f>
        <v>0</v>
      </c>
      <c r="F391" s="60">
        <f>COUNTIF($P$7:P391,$AA$9)</f>
        <v>0</v>
      </c>
      <c r="G391" s="60">
        <f>COUNTIF($P$7:P391,$AA$10)</f>
        <v>0</v>
      </c>
      <c r="H391" s="60">
        <f>COUNTIF($P$7:P391,$AA$11)</f>
        <v>0</v>
      </c>
      <c r="I391" s="60">
        <f>COUNTIF($P$7:P391,$AA$12)</f>
        <v>0</v>
      </c>
      <c r="J391" s="60">
        <f>COUNTIF($P$7:P391,$AA$13)</f>
        <v>0</v>
      </c>
      <c r="K391" s="60">
        <f>COUNTIF($P$7:P391,$AA$14)</f>
        <v>0</v>
      </c>
      <c r="L391" s="60">
        <f t="shared" si="21"/>
        <v>0</v>
      </c>
      <c r="M391" s="54"/>
      <c r="N391" s="54"/>
      <c r="O391" s="54"/>
      <c r="P391" s="58">
        <f t="shared" si="24"/>
      </c>
      <c r="Q391" s="54"/>
      <c r="R391" s="71"/>
      <c r="S391" s="101"/>
      <c r="T391" s="101"/>
      <c r="U391" s="102">
        <f t="shared" si="25"/>
        <v>0</v>
      </c>
    </row>
    <row r="392" spans="1:21" ht="21" customHeight="1">
      <c r="A392" s="60">
        <f>COUNTIF(P$7:$P392,$AA$5)</f>
        <v>0</v>
      </c>
      <c r="B392" s="60">
        <f>COUNTIF($P$7:P392,$AA$6)</f>
        <v>0</v>
      </c>
      <c r="C392" s="60">
        <f>COUNTIF($P$7:P392,$AA$7)</f>
        <v>0</v>
      </c>
      <c r="D392" s="60">
        <f>COUNTIF($P$7:P392,$AA$8)+COUNTIF($P$7:P392,$AA$9)</f>
        <v>0</v>
      </c>
      <c r="E392" s="60">
        <f>COUNTIF($P$7:P392,$AA$8)</f>
        <v>0</v>
      </c>
      <c r="F392" s="60">
        <f>COUNTIF($P$7:P392,$AA$9)</f>
        <v>0</v>
      </c>
      <c r="G392" s="60">
        <f>COUNTIF($P$7:P392,$AA$10)</f>
        <v>0</v>
      </c>
      <c r="H392" s="60">
        <f>COUNTIF($P$7:P392,$AA$11)</f>
        <v>0</v>
      </c>
      <c r="I392" s="60">
        <f>COUNTIF($P$7:P392,$AA$12)</f>
        <v>0</v>
      </c>
      <c r="J392" s="60">
        <f>COUNTIF($P$7:P392,$AA$13)</f>
        <v>0</v>
      </c>
      <c r="K392" s="60">
        <f>COUNTIF($P$7:P392,$AA$14)</f>
        <v>0</v>
      </c>
      <c r="L392" s="60">
        <f aca="true" t="shared" si="26" ref="L392:L401">Q392</f>
        <v>0</v>
      </c>
      <c r="M392" s="54"/>
      <c r="N392" s="54"/>
      <c r="O392" s="54"/>
      <c r="P392" s="58">
        <f t="shared" si="24"/>
      </c>
      <c r="Q392" s="54"/>
      <c r="R392" s="71"/>
      <c r="S392" s="101"/>
      <c r="T392" s="101"/>
      <c r="U392" s="102">
        <f t="shared" si="25"/>
        <v>0</v>
      </c>
    </row>
    <row r="393" spans="1:21" ht="21" customHeight="1">
      <c r="A393" s="60">
        <f>COUNTIF(P$7:$P393,$AA$5)</f>
        <v>0</v>
      </c>
      <c r="B393" s="60">
        <f>COUNTIF($P$7:P393,$AA$6)</f>
        <v>0</v>
      </c>
      <c r="C393" s="60">
        <f>COUNTIF($P$7:P393,$AA$7)</f>
        <v>0</v>
      </c>
      <c r="D393" s="60">
        <f>COUNTIF($P$7:P393,$AA$8)+COUNTIF($P$7:P393,$AA$9)</f>
        <v>0</v>
      </c>
      <c r="E393" s="60">
        <f>COUNTIF($P$7:P393,$AA$8)</f>
        <v>0</v>
      </c>
      <c r="F393" s="60">
        <f>COUNTIF($P$7:P393,$AA$9)</f>
        <v>0</v>
      </c>
      <c r="G393" s="60">
        <f>COUNTIF($P$7:P393,$AA$10)</f>
        <v>0</v>
      </c>
      <c r="H393" s="60">
        <f>COUNTIF($P$7:P393,$AA$11)</f>
        <v>0</v>
      </c>
      <c r="I393" s="60">
        <f>COUNTIF($P$7:P393,$AA$12)</f>
        <v>0</v>
      </c>
      <c r="J393" s="60">
        <f>COUNTIF($P$7:P393,$AA$13)</f>
        <v>0</v>
      </c>
      <c r="K393" s="60">
        <f>COUNTIF($P$7:P393,$AA$14)</f>
        <v>0</v>
      </c>
      <c r="L393" s="60">
        <f t="shared" si="26"/>
        <v>0</v>
      </c>
      <c r="M393" s="54"/>
      <c r="N393" s="54"/>
      <c r="O393" s="54"/>
      <c r="P393" s="58">
        <f t="shared" si="24"/>
      </c>
      <c r="Q393" s="54"/>
      <c r="R393" s="71"/>
      <c r="S393" s="101"/>
      <c r="T393" s="101"/>
      <c r="U393" s="102">
        <f t="shared" si="25"/>
        <v>0</v>
      </c>
    </row>
    <row r="394" spans="1:21" ht="21" customHeight="1">
      <c r="A394" s="60">
        <f>COUNTIF(P$7:$P394,$AA$5)</f>
        <v>0</v>
      </c>
      <c r="B394" s="60">
        <f>COUNTIF($P$7:P394,$AA$6)</f>
        <v>0</v>
      </c>
      <c r="C394" s="60">
        <f>COUNTIF($P$7:P394,$AA$7)</f>
        <v>0</v>
      </c>
      <c r="D394" s="60">
        <f>COUNTIF($P$7:P394,$AA$8)+COUNTIF($P$7:P394,$AA$9)</f>
        <v>0</v>
      </c>
      <c r="E394" s="60">
        <f>COUNTIF($P$7:P394,$AA$8)</f>
        <v>0</v>
      </c>
      <c r="F394" s="60">
        <f>COUNTIF($P$7:P394,$AA$9)</f>
        <v>0</v>
      </c>
      <c r="G394" s="60">
        <f>COUNTIF($P$7:P394,$AA$10)</f>
        <v>0</v>
      </c>
      <c r="H394" s="60">
        <f>COUNTIF($P$7:P394,$AA$11)</f>
        <v>0</v>
      </c>
      <c r="I394" s="60">
        <f>COUNTIF($P$7:P394,$AA$12)</f>
        <v>0</v>
      </c>
      <c r="J394" s="60">
        <f>COUNTIF($P$7:P394,$AA$13)</f>
        <v>0</v>
      </c>
      <c r="K394" s="60">
        <f>COUNTIF($P$7:P394,$AA$14)</f>
        <v>0</v>
      </c>
      <c r="L394" s="60">
        <f t="shared" si="26"/>
        <v>0</v>
      </c>
      <c r="M394" s="54"/>
      <c r="N394" s="54"/>
      <c r="O394" s="54"/>
      <c r="P394" s="58">
        <f t="shared" si="24"/>
      </c>
      <c r="Q394" s="54"/>
      <c r="R394" s="71"/>
      <c r="S394" s="101"/>
      <c r="T394" s="101"/>
      <c r="U394" s="102">
        <f t="shared" si="25"/>
        <v>0</v>
      </c>
    </row>
    <row r="395" spans="1:21" ht="21" customHeight="1">
      <c r="A395" s="60">
        <f>COUNTIF(P$7:$P395,$AA$5)</f>
        <v>0</v>
      </c>
      <c r="B395" s="60">
        <f>COUNTIF($P$7:P395,$AA$6)</f>
        <v>0</v>
      </c>
      <c r="C395" s="60">
        <f>COUNTIF($P$7:P395,$AA$7)</f>
        <v>0</v>
      </c>
      <c r="D395" s="60">
        <f>COUNTIF($P$7:P395,$AA$8)+COUNTIF($P$7:P395,$AA$9)</f>
        <v>0</v>
      </c>
      <c r="E395" s="60">
        <f>COUNTIF($P$7:P395,$AA$8)</f>
        <v>0</v>
      </c>
      <c r="F395" s="60">
        <f>COUNTIF($P$7:P395,$AA$9)</f>
        <v>0</v>
      </c>
      <c r="G395" s="60">
        <f>COUNTIF($P$7:P395,$AA$10)</f>
        <v>0</v>
      </c>
      <c r="H395" s="60">
        <f>COUNTIF($P$7:P395,$AA$11)</f>
        <v>0</v>
      </c>
      <c r="I395" s="60">
        <f>COUNTIF($P$7:P395,$AA$12)</f>
        <v>0</v>
      </c>
      <c r="J395" s="60">
        <f>COUNTIF($P$7:P395,$AA$13)</f>
        <v>0</v>
      </c>
      <c r="K395" s="60">
        <f>COUNTIF($P$7:P395,$AA$14)</f>
        <v>0</v>
      </c>
      <c r="L395" s="60">
        <f t="shared" si="26"/>
        <v>0</v>
      </c>
      <c r="M395" s="54"/>
      <c r="N395" s="54"/>
      <c r="O395" s="54"/>
      <c r="P395" s="58">
        <f t="shared" si="24"/>
      </c>
      <c r="Q395" s="54"/>
      <c r="R395" s="71"/>
      <c r="S395" s="101"/>
      <c r="T395" s="101"/>
      <c r="U395" s="102">
        <f t="shared" si="25"/>
        <v>0</v>
      </c>
    </row>
    <row r="396" spans="1:21" ht="21" customHeight="1">
      <c r="A396" s="60">
        <f>COUNTIF(P$7:$P396,$AA$5)</f>
        <v>0</v>
      </c>
      <c r="B396" s="60">
        <f>COUNTIF($P$7:P396,$AA$6)</f>
        <v>0</v>
      </c>
      <c r="C396" s="60">
        <f>COUNTIF($P$7:P396,$AA$7)</f>
        <v>0</v>
      </c>
      <c r="D396" s="60">
        <f>COUNTIF($P$7:P396,$AA$8)+COUNTIF($P$7:P396,$AA$9)</f>
        <v>0</v>
      </c>
      <c r="E396" s="60">
        <f>COUNTIF($P$7:P396,$AA$8)</f>
        <v>0</v>
      </c>
      <c r="F396" s="60">
        <f>COUNTIF($P$7:P396,$AA$9)</f>
        <v>0</v>
      </c>
      <c r="G396" s="60">
        <f>COUNTIF($P$7:P396,$AA$10)</f>
        <v>0</v>
      </c>
      <c r="H396" s="60">
        <f>COUNTIF($P$7:P396,$AA$11)</f>
        <v>0</v>
      </c>
      <c r="I396" s="60">
        <f>COUNTIF($P$7:P396,$AA$12)</f>
        <v>0</v>
      </c>
      <c r="J396" s="60">
        <f>COUNTIF($P$7:P396,$AA$13)</f>
        <v>0</v>
      </c>
      <c r="K396" s="60">
        <f>COUNTIF($P$7:P396,$AA$14)</f>
        <v>0</v>
      </c>
      <c r="L396" s="60">
        <f t="shared" si="26"/>
        <v>0</v>
      </c>
      <c r="M396" s="54"/>
      <c r="N396" s="54"/>
      <c r="O396" s="54"/>
      <c r="P396" s="58">
        <f t="shared" si="24"/>
      </c>
      <c r="Q396" s="54"/>
      <c r="R396" s="71"/>
      <c r="S396" s="101"/>
      <c r="T396" s="101"/>
      <c r="U396" s="102">
        <f t="shared" si="25"/>
        <v>0</v>
      </c>
    </row>
    <row r="397" spans="1:21" ht="21" customHeight="1">
      <c r="A397" s="60">
        <f>COUNTIF(P$7:$P397,$AA$5)</f>
        <v>0</v>
      </c>
      <c r="B397" s="60">
        <f>COUNTIF($P$7:P397,$AA$6)</f>
        <v>0</v>
      </c>
      <c r="C397" s="60">
        <f>COUNTIF($P$7:P397,$AA$7)</f>
        <v>0</v>
      </c>
      <c r="D397" s="60">
        <f>COUNTIF($P$7:P397,$AA$8)+COUNTIF($P$7:P397,$AA$9)</f>
        <v>0</v>
      </c>
      <c r="E397" s="60">
        <f>COUNTIF($P$7:P397,$AA$8)</f>
        <v>0</v>
      </c>
      <c r="F397" s="60">
        <f>COUNTIF($P$7:P397,$AA$9)</f>
        <v>0</v>
      </c>
      <c r="G397" s="60">
        <f>COUNTIF($P$7:P397,$AA$10)</f>
        <v>0</v>
      </c>
      <c r="H397" s="60">
        <f>COUNTIF($P$7:P397,$AA$11)</f>
        <v>0</v>
      </c>
      <c r="I397" s="60">
        <f>COUNTIF($P$7:P397,$AA$12)</f>
        <v>0</v>
      </c>
      <c r="J397" s="60">
        <f>COUNTIF($P$7:P397,$AA$13)</f>
        <v>0</v>
      </c>
      <c r="K397" s="60">
        <f>COUNTIF($P$7:P397,$AA$14)</f>
        <v>0</v>
      </c>
      <c r="L397" s="60">
        <f t="shared" si="26"/>
        <v>0</v>
      </c>
      <c r="M397" s="54"/>
      <c r="N397" s="54"/>
      <c r="O397" s="54"/>
      <c r="P397" s="58">
        <f t="shared" si="24"/>
      </c>
      <c r="Q397" s="54"/>
      <c r="R397" s="71"/>
      <c r="S397" s="101"/>
      <c r="T397" s="101"/>
      <c r="U397" s="102">
        <f t="shared" si="25"/>
        <v>0</v>
      </c>
    </row>
    <row r="398" spans="1:21" ht="21" customHeight="1">
      <c r="A398" s="60">
        <f>COUNTIF(P$7:$P398,$AA$5)</f>
        <v>0</v>
      </c>
      <c r="B398" s="60">
        <f>COUNTIF($P$7:P398,$AA$6)</f>
        <v>0</v>
      </c>
      <c r="C398" s="60">
        <f>COUNTIF($P$7:P398,$AA$7)</f>
        <v>0</v>
      </c>
      <c r="D398" s="60">
        <f>COUNTIF($P$7:P398,$AA$8)+COUNTIF($P$7:P398,$AA$9)</f>
        <v>0</v>
      </c>
      <c r="E398" s="60">
        <f>COUNTIF($P$7:P398,$AA$8)</f>
        <v>0</v>
      </c>
      <c r="F398" s="60">
        <f>COUNTIF($P$7:P398,$AA$9)</f>
        <v>0</v>
      </c>
      <c r="G398" s="60">
        <f>COUNTIF($P$7:P398,$AA$10)</f>
        <v>0</v>
      </c>
      <c r="H398" s="60">
        <f>COUNTIF($P$7:P398,$AA$11)</f>
        <v>0</v>
      </c>
      <c r="I398" s="60">
        <f>COUNTIF($P$7:P398,$AA$12)</f>
        <v>0</v>
      </c>
      <c r="J398" s="60">
        <f>COUNTIF($P$7:P398,$AA$13)</f>
        <v>0</v>
      </c>
      <c r="K398" s="60">
        <f>COUNTIF($P$7:P398,$AA$14)</f>
        <v>0</v>
      </c>
      <c r="L398" s="60">
        <f t="shared" si="26"/>
        <v>0</v>
      </c>
      <c r="M398" s="54"/>
      <c r="N398" s="54"/>
      <c r="O398" s="54"/>
      <c r="P398" s="58">
        <f t="shared" si="24"/>
      </c>
      <c r="Q398" s="54"/>
      <c r="R398" s="71"/>
      <c r="S398" s="101"/>
      <c r="T398" s="101"/>
      <c r="U398" s="102">
        <f t="shared" si="25"/>
        <v>0</v>
      </c>
    </row>
    <row r="399" spans="1:21" ht="21" customHeight="1">
      <c r="A399" s="60">
        <f>COUNTIF(P$7:$P399,$AA$5)</f>
        <v>0</v>
      </c>
      <c r="B399" s="60">
        <f>COUNTIF($P$7:P399,$AA$6)</f>
        <v>0</v>
      </c>
      <c r="C399" s="60">
        <f>COUNTIF($P$7:P399,$AA$7)</f>
        <v>0</v>
      </c>
      <c r="D399" s="60">
        <f>COUNTIF($P$7:P399,$AA$8)+COUNTIF($P$7:P399,$AA$9)</f>
        <v>0</v>
      </c>
      <c r="E399" s="60">
        <f>COUNTIF($P$7:P399,$AA$8)</f>
        <v>0</v>
      </c>
      <c r="F399" s="60">
        <f>COUNTIF($P$7:P399,$AA$9)</f>
        <v>0</v>
      </c>
      <c r="G399" s="60">
        <f>COUNTIF($P$7:P399,$AA$10)</f>
        <v>0</v>
      </c>
      <c r="H399" s="60">
        <f>COUNTIF($P$7:P399,$AA$11)</f>
        <v>0</v>
      </c>
      <c r="I399" s="60">
        <f>COUNTIF($P$7:P399,$AA$12)</f>
        <v>0</v>
      </c>
      <c r="J399" s="60">
        <f>COUNTIF($P$7:P399,$AA$13)</f>
        <v>0</v>
      </c>
      <c r="K399" s="60">
        <f>COUNTIF($P$7:P399,$AA$14)</f>
        <v>0</v>
      </c>
      <c r="L399" s="60">
        <f t="shared" si="26"/>
        <v>0</v>
      </c>
      <c r="M399" s="54"/>
      <c r="N399" s="54"/>
      <c r="O399" s="54"/>
      <c r="P399" s="58">
        <f t="shared" si="24"/>
      </c>
      <c r="Q399" s="54"/>
      <c r="R399" s="71"/>
      <c r="S399" s="101"/>
      <c r="T399" s="101"/>
      <c r="U399" s="102">
        <f t="shared" si="25"/>
        <v>0</v>
      </c>
    </row>
    <row r="400" spans="1:21" ht="21" customHeight="1">
      <c r="A400" s="60">
        <f>COUNTIF(P$7:$P400,$AA$5)</f>
        <v>0</v>
      </c>
      <c r="B400" s="60">
        <f>COUNTIF($P$7:P400,$AA$6)</f>
        <v>0</v>
      </c>
      <c r="C400" s="60">
        <f>COUNTIF($P$7:P400,$AA$7)</f>
        <v>0</v>
      </c>
      <c r="D400" s="60">
        <f>COUNTIF($P$7:P400,$AA$8)+COUNTIF($P$7:P400,$AA$9)</f>
        <v>0</v>
      </c>
      <c r="E400" s="60">
        <f>COUNTIF($P$7:P400,$AA$8)</f>
        <v>0</v>
      </c>
      <c r="F400" s="60">
        <f>COUNTIF($P$7:P400,$AA$9)</f>
        <v>0</v>
      </c>
      <c r="G400" s="60">
        <f>COUNTIF($P$7:P400,$AA$10)</f>
        <v>0</v>
      </c>
      <c r="H400" s="60">
        <f>COUNTIF($P$7:P400,$AA$11)</f>
        <v>0</v>
      </c>
      <c r="I400" s="60">
        <f>COUNTIF($P$7:P400,$AA$12)</f>
        <v>0</v>
      </c>
      <c r="J400" s="60">
        <f>COUNTIF($P$7:P400,$AA$13)</f>
        <v>0</v>
      </c>
      <c r="K400" s="60">
        <f>COUNTIF($P$7:P400,$AA$14)</f>
        <v>0</v>
      </c>
      <c r="L400" s="60">
        <f t="shared" si="26"/>
        <v>0</v>
      </c>
      <c r="M400" s="54"/>
      <c r="N400" s="54"/>
      <c r="O400" s="54"/>
      <c r="P400" s="58">
        <f t="shared" si="24"/>
      </c>
      <c r="Q400" s="54"/>
      <c r="R400" s="71"/>
      <c r="S400" s="101"/>
      <c r="T400" s="101"/>
      <c r="U400" s="102">
        <f t="shared" si="25"/>
        <v>0</v>
      </c>
    </row>
    <row r="401" spans="1:21" ht="21" customHeight="1" thickBot="1">
      <c r="A401" s="60">
        <f>COUNTIF(P$7:$P401,$AA$5)</f>
        <v>0</v>
      </c>
      <c r="B401" s="60">
        <f>COUNTIF($P$7:P401,$AA$6)</f>
        <v>0</v>
      </c>
      <c r="C401" s="60">
        <f>COUNTIF($P$7:P401,$AA$7)</f>
        <v>0</v>
      </c>
      <c r="D401" s="60">
        <f>COUNTIF($P$7:P401,$AA$8)+COUNTIF($P$7:P401,$AA$9)</f>
        <v>0</v>
      </c>
      <c r="E401" s="60">
        <f>COUNTIF($P$7:P401,$AA$8)</f>
        <v>0</v>
      </c>
      <c r="F401" s="60">
        <f>COUNTIF($P$7:P401,$AA$9)</f>
        <v>0</v>
      </c>
      <c r="G401" s="60">
        <f>COUNTIF($P$7:P401,$AA$10)</f>
        <v>0</v>
      </c>
      <c r="H401" s="60">
        <f>COUNTIF($P$7:P401,$AA$11)</f>
        <v>0</v>
      </c>
      <c r="I401" s="60">
        <f>COUNTIF($P$7:P401,$AA$12)</f>
        <v>0</v>
      </c>
      <c r="J401" s="60">
        <f>COUNTIF($P$7:P401,$AA$13)</f>
        <v>0</v>
      </c>
      <c r="K401" s="60">
        <f>COUNTIF($P$7:P401,$AA$14)</f>
        <v>0</v>
      </c>
      <c r="L401" s="60">
        <f t="shared" si="26"/>
        <v>0</v>
      </c>
      <c r="M401" s="56"/>
      <c r="N401" s="56"/>
      <c r="O401" s="56"/>
      <c r="P401" s="58">
        <f t="shared" si="24"/>
      </c>
      <c r="Q401" s="56"/>
      <c r="R401" s="72"/>
      <c r="S401" s="103"/>
      <c r="T401" s="103"/>
      <c r="U401" s="104">
        <f t="shared" si="25"/>
        <v>0</v>
      </c>
    </row>
    <row r="402" spans="13:21" ht="21" customHeight="1" thickTop="1">
      <c r="M402" s="157" t="s">
        <v>5</v>
      </c>
      <c r="N402" s="157"/>
      <c r="O402" s="157"/>
      <c r="P402" s="157"/>
      <c r="Q402" s="157"/>
      <c r="R402" s="158"/>
      <c r="S402" s="105">
        <f>SUM(S367:S401)</f>
        <v>0</v>
      </c>
      <c r="T402" s="105">
        <f>SUM(T367:T401)</f>
        <v>0</v>
      </c>
      <c r="U402" s="105">
        <f>S402-T402</f>
        <v>0</v>
      </c>
    </row>
    <row r="403" spans="13:21" ht="21" customHeight="1">
      <c r="M403" s="60"/>
      <c r="N403" s="60"/>
      <c r="O403" s="60"/>
      <c r="P403" s="60"/>
      <c r="Q403" s="60"/>
      <c r="R403" s="159"/>
      <c r="S403" s="187" t="s">
        <v>6</v>
      </c>
      <c r="T403" s="187"/>
      <c r="U403" s="187"/>
    </row>
  </sheetData>
  <sheetProtection/>
  <mergeCells count="24">
    <mergeCell ref="A1:A6"/>
    <mergeCell ref="M1:Q1"/>
    <mergeCell ref="S403:U403"/>
    <mergeCell ref="S163:U163"/>
    <mergeCell ref="S203:U203"/>
    <mergeCell ref="S243:U243"/>
    <mergeCell ref="E1:E6"/>
    <mergeCell ref="F1:F6"/>
    <mergeCell ref="S363:U363"/>
    <mergeCell ref="B1:B6"/>
    <mergeCell ref="C1:C6"/>
    <mergeCell ref="D1:D6"/>
    <mergeCell ref="G1:G6"/>
    <mergeCell ref="H1:H6"/>
    <mergeCell ref="M2:Q2"/>
    <mergeCell ref="L1:L6"/>
    <mergeCell ref="S283:U283"/>
    <mergeCell ref="S323:U323"/>
    <mergeCell ref="S123:U123"/>
    <mergeCell ref="S43:U43"/>
    <mergeCell ref="I1:I6"/>
    <mergeCell ref="J1:J6"/>
    <mergeCell ref="S83:U83"/>
    <mergeCell ref="K1:K6"/>
  </mergeCells>
  <dataValidations count="1">
    <dataValidation type="list" allowBlank="1" showInputMessage="1" showErrorMessage="1" sqref="R2">
      <formula1>専門部名</formula1>
    </dataValidation>
  </dataValidations>
  <printOptions horizontalCentered="1"/>
  <pageMargins left="0.3937007874015748" right="0.3937007874015748" top="0.3937007874015748" bottom="0.3937007874015748" header="0.5118110236220472" footer="0.2362204724409449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H72"/>
  <sheetViews>
    <sheetView showZeros="0" zoomScalePageLayoutView="0" workbookViewId="0" topLeftCell="A1">
      <selection activeCell="D37" sqref="D37"/>
    </sheetView>
  </sheetViews>
  <sheetFormatPr defaultColWidth="9.00390625" defaultRowHeight="13.5"/>
  <cols>
    <col min="1" max="3" width="4.375" style="1" customWidth="1"/>
    <col min="4" max="4" width="28.375" style="1" customWidth="1"/>
    <col min="5" max="7" width="11.125" style="1" customWidth="1"/>
    <col min="8" max="8" width="10.00390625" style="1" customWidth="1"/>
    <col min="9" max="16384" width="9.00390625" style="1" customWidth="1"/>
  </cols>
  <sheetData>
    <row r="1" spans="1:8" ht="22.5" customHeight="1">
      <c r="A1" s="43"/>
      <c r="B1" s="43"/>
      <c r="C1" s="43"/>
      <c r="D1" s="48" t="str">
        <f>"令和"&amp;'入力シート'!$R$1&amp;"年度大分県高文連"</f>
        <v>令和6年度大分県高文連</v>
      </c>
      <c r="E1" s="3">
        <f>IF('入力シート'!$R$2="","",'入力シート'!$R$2)</f>
      </c>
      <c r="F1" s="196" t="s">
        <v>61</v>
      </c>
      <c r="G1" s="196"/>
      <c r="H1" s="3" t="s">
        <v>95</v>
      </c>
    </row>
    <row r="2" spans="1:8" ht="22.5" customHeight="1">
      <c r="A2" s="49" t="s">
        <v>19</v>
      </c>
      <c r="B2" s="49"/>
      <c r="C2" s="49"/>
      <c r="D2" s="4"/>
      <c r="F2" s="36"/>
      <c r="G2" s="44" t="s">
        <v>11</v>
      </c>
      <c r="H2" s="133">
        <f>'入力シート'!$AB$14</f>
        <v>0</v>
      </c>
    </row>
    <row r="3" spans="1:4" ht="4.5" customHeight="1">
      <c r="A3" s="5"/>
      <c r="B3" s="5"/>
      <c r="C3" s="5"/>
      <c r="D3" s="4"/>
    </row>
    <row r="4" spans="1:8" s="3" customFormat="1" ht="20.25" customHeight="1">
      <c r="A4" s="47" t="s">
        <v>75</v>
      </c>
      <c r="B4" s="11" t="s">
        <v>7</v>
      </c>
      <c r="C4" s="12" t="s">
        <v>8</v>
      </c>
      <c r="D4" s="13" t="s">
        <v>10</v>
      </c>
      <c r="E4" s="34" t="s">
        <v>2</v>
      </c>
      <c r="F4" s="35" t="s">
        <v>3</v>
      </c>
      <c r="G4" s="41" t="s">
        <v>4</v>
      </c>
      <c r="H4" s="33" t="s">
        <v>47</v>
      </c>
    </row>
    <row r="5" spans="1:8" ht="20.25" customHeight="1">
      <c r="A5" s="19"/>
      <c r="B5" s="21"/>
      <c r="C5" s="22"/>
      <c r="D5" s="23" t="s">
        <v>76</v>
      </c>
      <c r="E5" s="88">
        <f>$H$2</f>
        <v>0</v>
      </c>
      <c r="F5" s="89"/>
      <c r="G5" s="90">
        <f>IF(AND(E5="",F5=""),"",E5-F5)</f>
        <v>0</v>
      </c>
      <c r="H5" s="64"/>
    </row>
    <row r="6" spans="1:8" ht="20.25" customHeight="1">
      <c r="A6" s="20">
        <f>IF(MAX('入力シート'!$K:$K)&lt;ROW(A1),"",VLOOKUP(ROW(A1),'入力シート'!$K:$U,7,FALSE))</f>
      </c>
      <c r="B6" s="18">
        <f>IF(MAX('入力シート'!$K:$K)&lt;ROW(B1),"",VLOOKUP(ROW(B1),'入力シート'!$K:$U,3,FALSE))</f>
      </c>
      <c r="C6" s="50">
        <f>IF(MAX('入力シート'!$K:$K)&lt;ROW(C1),"",VLOOKUP(ROW(C1),'入力シート'!$K:$U,4,FALSE))</f>
      </c>
      <c r="D6" s="74">
        <f>IF(MAX('入力シート'!$K:$K)&lt;ROW(D1),"",VLOOKUP(ROW(D1),'入力シート'!$K:$U,8,FALSE))</f>
      </c>
      <c r="E6" s="91">
        <f>IF(MAX('入力シート'!$K:$K)&lt;ROW(E1),"",VLOOKUP(ROW(E1),'入力シート'!$K:$U,9,FALSE))</f>
      </c>
      <c r="F6" s="92">
        <f>IF(MAX('入力シート'!$K:$K)&lt;ROW(F1),"",VLOOKUP(ROW(F1),'入力シート'!$K:$U,10,FALSE))</f>
      </c>
      <c r="G6" s="93">
        <f>IF(AND(E6="",F6=""),"",G5+E6-F6)</f>
      </c>
      <c r="H6" s="65"/>
    </row>
    <row r="7" spans="1:8" ht="20.25" customHeight="1">
      <c r="A7" s="20">
        <f>IF(MAX('入力シート'!$K:$K)&lt;ROW(A2),"",VLOOKUP(ROW(A2),'入力シート'!$K:$U,7,FALSE))</f>
      </c>
      <c r="B7" s="18">
        <f>IF(MAX('入力シート'!$K:$K)&lt;ROW(B2),"",VLOOKUP(ROW(B2),'入力シート'!$K:$U,3,FALSE))</f>
      </c>
      <c r="C7" s="50">
        <f>IF(MAX('入力シート'!$K:$K)&lt;ROW(C2),"",VLOOKUP(ROW(C2),'入力シート'!$K:$U,4,FALSE))</f>
      </c>
      <c r="D7" s="74">
        <f>IF(MAX('入力シート'!$K:$K)&lt;ROW(D2),"",VLOOKUP(ROW(D2),'入力シート'!$K:$U,8,FALSE))</f>
      </c>
      <c r="E7" s="91">
        <f>IF(MAX('入力シート'!$K:$K)&lt;ROW(E2),"",VLOOKUP(ROW(E2),'入力シート'!$K:$U,9,FALSE))</f>
      </c>
      <c r="F7" s="89">
        <f>IF(MAX('入力シート'!$K:$K)&lt;ROW(F2),"",VLOOKUP(ROW(F2),'入力シート'!$K:$U,10,FALSE))</f>
      </c>
      <c r="G7" s="93">
        <f aca="true" t="shared" si="0" ref="G7:G34">IF(AND(E7="",F7=""),"",G6+E7-F7)</f>
      </c>
      <c r="H7" s="65"/>
    </row>
    <row r="8" spans="1:8" ht="20.25" customHeight="1">
      <c r="A8" s="20">
        <f>IF(MAX('入力シート'!$K:$K)&lt;ROW(A3),"",VLOOKUP(ROW(A3),'入力シート'!$K:$U,7,FALSE))</f>
      </c>
      <c r="B8" s="18">
        <f>IF(MAX('入力シート'!$K:$K)&lt;ROW(B3),"",VLOOKUP(ROW(B3),'入力シート'!$K:$U,3,FALSE))</f>
      </c>
      <c r="C8" s="50">
        <f>IF(MAX('入力シート'!$K:$K)&lt;ROW(C3),"",VLOOKUP(ROW(C3),'入力シート'!$K:$U,4,FALSE))</f>
      </c>
      <c r="D8" s="74">
        <f>IF(MAX('入力シート'!$K:$K)&lt;ROW(D3),"",VLOOKUP(ROW(D3),'入力シート'!$K:$U,8,FALSE))</f>
      </c>
      <c r="E8" s="91">
        <f>IF(MAX('入力シート'!$K:$K)&lt;ROW(E3),"",VLOOKUP(ROW(E3),'入力シート'!$K:$U,9,FALSE))</f>
      </c>
      <c r="F8" s="89">
        <f>IF(MAX('入力シート'!$K:$K)&lt;ROW(F3),"",VLOOKUP(ROW(F3),'入力シート'!$K:$U,10,FALSE))</f>
      </c>
      <c r="G8" s="93">
        <f t="shared" si="0"/>
      </c>
      <c r="H8" s="65"/>
    </row>
    <row r="9" spans="1:8" ht="20.25" customHeight="1">
      <c r="A9" s="20">
        <f>IF(MAX('入力シート'!$K:$K)&lt;ROW(A4),"",VLOOKUP(ROW(A4),'入力シート'!$K:$U,7,FALSE))</f>
      </c>
      <c r="B9" s="18">
        <f>IF(MAX('入力シート'!$K:$K)&lt;ROW(B4),"",VLOOKUP(ROW(B4),'入力シート'!$K:$U,3,FALSE))</f>
      </c>
      <c r="C9" s="50">
        <f>IF(MAX('入力シート'!$K:$K)&lt;ROW(C4),"",VLOOKUP(ROW(C4),'入力シート'!$K:$U,4,FALSE))</f>
      </c>
      <c r="D9" s="74">
        <f>IF(MAX('入力シート'!$K:$K)&lt;ROW(D4),"",VLOOKUP(ROW(D4),'入力シート'!$K:$U,8,FALSE))</f>
      </c>
      <c r="E9" s="91">
        <f>IF(MAX('入力シート'!$K:$K)&lt;ROW(E4),"",VLOOKUP(ROW(E4),'入力シート'!$K:$U,9,FALSE))</f>
      </c>
      <c r="F9" s="89">
        <f>IF(MAX('入力シート'!$K:$K)&lt;ROW(F4),"",VLOOKUP(ROW(F4),'入力シート'!$K:$U,10,FALSE))</f>
      </c>
      <c r="G9" s="93">
        <f t="shared" si="0"/>
      </c>
      <c r="H9" s="65"/>
    </row>
    <row r="10" spans="1:8" ht="20.25" customHeight="1">
      <c r="A10" s="20">
        <f>IF(MAX('入力シート'!$K:$K)&lt;ROW(A5),"",VLOOKUP(ROW(A5),'入力シート'!$K:$U,7,FALSE))</f>
      </c>
      <c r="B10" s="18">
        <f>IF(MAX('入力シート'!$K:$K)&lt;ROW(B5),"",VLOOKUP(ROW(B5),'入力シート'!$K:$U,3,FALSE))</f>
      </c>
      <c r="C10" s="50">
        <f>IF(MAX('入力シート'!$K:$K)&lt;ROW(C5),"",VLOOKUP(ROW(C5),'入力シート'!$K:$U,4,FALSE))</f>
      </c>
      <c r="D10" s="74">
        <f>IF(MAX('入力シート'!$K:$K)&lt;ROW(D5),"",VLOOKUP(ROW(D5),'入力シート'!$K:$U,8,FALSE))</f>
      </c>
      <c r="E10" s="91">
        <f>IF(MAX('入力シート'!$K:$K)&lt;ROW(E5),"",VLOOKUP(ROW(E5),'入力シート'!$K:$U,9,FALSE))</f>
      </c>
      <c r="F10" s="89">
        <f>IF(MAX('入力シート'!$K:$K)&lt;ROW(F5),"",VLOOKUP(ROW(F5),'入力シート'!$K:$U,10,FALSE))</f>
      </c>
      <c r="G10" s="93">
        <f t="shared" si="0"/>
      </c>
      <c r="H10" s="65"/>
    </row>
    <row r="11" spans="1:8" ht="20.25" customHeight="1">
      <c r="A11" s="20">
        <f>IF(MAX('入力シート'!$K:$K)&lt;ROW(A6),"",VLOOKUP(ROW(A6),'入力シート'!$K:$U,7,FALSE))</f>
      </c>
      <c r="B11" s="18">
        <f>IF(MAX('入力シート'!$K:$K)&lt;ROW(B6),"",VLOOKUP(ROW(B6),'入力シート'!$K:$U,3,FALSE))</f>
      </c>
      <c r="C11" s="24">
        <f>IF(MAX('入力シート'!$K:$K)&lt;ROW(C6),"",VLOOKUP(ROW(C6),'入力シート'!$K:$U,4,FALSE))</f>
      </c>
      <c r="D11" s="75">
        <f>IF(MAX('入力シート'!$K:$K)&lt;ROW(D6),"",VLOOKUP(ROW(D6),'入力シート'!$K:$U,8,FALSE))</f>
      </c>
      <c r="E11" s="91">
        <f>IF(MAX('入力シート'!$K:$K)&lt;ROW(E6),"",VLOOKUP(ROW(E6),'入力シート'!$K:$U,9,FALSE))</f>
      </c>
      <c r="F11" s="89">
        <f>IF(MAX('入力シート'!$K:$K)&lt;ROW(F6),"",VLOOKUP(ROW(F6),'入力シート'!$K:$U,10,FALSE))</f>
      </c>
      <c r="G11" s="93">
        <f t="shared" si="0"/>
      </c>
      <c r="H11" s="65"/>
    </row>
    <row r="12" spans="1:8" ht="20.25" customHeight="1">
      <c r="A12" s="20">
        <f>IF(MAX('入力シート'!$K:$K)&lt;ROW(A7),"",VLOOKUP(ROW(A7),'入力シート'!$K:$U,7,FALSE))</f>
      </c>
      <c r="B12" s="18">
        <f>IF(MAX('入力シート'!$K:$K)&lt;ROW(B7),"",VLOOKUP(ROW(B7),'入力シート'!$K:$U,3,FALSE))</f>
      </c>
      <c r="C12" s="24">
        <f>IF(MAX('入力シート'!$K:$K)&lt;ROW(C7),"",VLOOKUP(ROW(C7),'入力シート'!$K:$U,4,FALSE))</f>
      </c>
      <c r="D12" s="75">
        <f>IF(MAX('入力シート'!$K:$K)&lt;ROW(D7),"",VLOOKUP(ROW(D7),'入力シート'!$K:$U,8,FALSE))</f>
      </c>
      <c r="E12" s="91">
        <f>IF(MAX('入力シート'!$K:$K)&lt;ROW(E7),"",VLOOKUP(ROW(E7),'入力シート'!$K:$U,9,FALSE))</f>
      </c>
      <c r="F12" s="89">
        <f>IF(MAX('入力シート'!$K:$K)&lt;ROW(F7),"",VLOOKUP(ROW(F7),'入力シート'!$K:$U,10,FALSE))</f>
      </c>
      <c r="G12" s="93">
        <f t="shared" si="0"/>
      </c>
      <c r="H12" s="65"/>
    </row>
    <row r="13" spans="1:8" ht="20.25" customHeight="1">
      <c r="A13" s="20">
        <f>IF(MAX('入力シート'!$K:$K)&lt;ROW(A8),"",VLOOKUP(ROW(A8),'入力シート'!$K:$U,7,FALSE))</f>
      </c>
      <c r="B13" s="18">
        <f>IF(MAX('入力シート'!$K:$K)&lt;ROW(B8),"",VLOOKUP(ROW(B8),'入力シート'!$K:$U,3,FALSE))</f>
      </c>
      <c r="C13" s="24">
        <f>IF(MAX('入力シート'!$K:$K)&lt;ROW(C8),"",VLOOKUP(ROW(C8),'入力シート'!$K:$U,4,FALSE))</f>
      </c>
      <c r="D13" s="76">
        <f>IF(MAX('入力シート'!$K:$K)&lt;ROW(D8),"",VLOOKUP(ROW(D8),'入力シート'!$K:$U,8,FALSE))</f>
      </c>
      <c r="E13" s="94">
        <f>IF(MAX('入力シート'!$K:$K)&lt;ROW(E8),"",VLOOKUP(ROW(E8),'入力シート'!$K:$U,9,FALSE))</f>
      </c>
      <c r="F13" s="89">
        <f>IF(MAX('入力シート'!$K:$K)&lt;ROW(F8),"",VLOOKUP(ROW(F8),'入力シート'!$K:$U,10,FALSE))</f>
      </c>
      <c r="G13" s="93">
        <f t="shared" si="0"/>
      </c>
      <c r="H13" s="65"/>
    </row>
    <row r="14" spans="1:8" ht="20.25" customHeight="1">
      <c r="A14" s="20">
        <f>IF(MAX('入力シート'!$K:$K)&lt;ROW(A9),"",VLOOKUP(ROW(A9),'入力シート'!$K:$U,7,FALSE))</f>
      </c>
      <c r="B14" s="18">
        <f>IF(MAX('入力シート'!$K:$K)&lt;ROW(B9),"",VLOOKUP(ROW(B9),'入力シート'!$K:$U,3,FALSE))</f>
      </c>
      <c r="C14" s="24">
        <f>IF(MAX('入力シート'!$K:$K)&lt;ROW(C9),"",VLOOKUP(ROW(C9),'入力シート'!$K:$U,4,FALSE))</f>
      </c>
      <c r="D14" s="76">
        <f>IF(MAX('入力シート'!$K:$K)&lt;ROW(D9),"",VLOOKUP(ROW(D9),'入力シート'!$K:$U,8,FALSE))</f>
      </c>
      <c r="E14" s="94">
        <f>IF(MAX('入力シート'!$K:$K)&lt;ROW(E9),"",VLOOKUP(ROW(E9),'入力シート'!$K:$U,9,FALSE))</f>
      </c>
      <c r="F14" s="89">
        <f>IF(MAX('入力シート'!$K:$K)&lt;ROW(F9),"",VLOOKUP(ROW(F9),'入力シート'!$K:$U,10,FALSE))</f>
      </c>
      <c r="G14" s="93">
        <f t="shared" si="0"/>
      </c>
      <c r="H14" s="65"/>
    </row>
    <row r="15" spans="1:8" ht="20.25" customHeight="1">
      <c r="A15" s="20">
        <f>IF(MAX('入力シート'!$K:$K)&lt;ROW(A10),"",VLOOKUP(ROW(A10),'入力シート'!$K:$U,7,FALSE))</f>
      </c>
      <c r="B15" s="18">
        <f>IF(MAX('入力シート'!$K:$K)&lt;ROW(B10),"",VLOOKUP(ROW(B10),'入力シート'!$K:$U,3,FALSE))</f>
      </c>
      <c r="C15" s="24">
        <f>IF(MAX('入力シート'!$K:$K)&lt;ROW(C10),"",VLOOKUP(ROW(C10),'入力シート'!$K:$U,4,FALSE))</f>
      </c>
      <c r="D15" s="76">
        <f>IF(MAX('入力シート'!$K:$K)&lt;ROW(D10),"",VLOOKUP(ROW(D10),'入力シート'!$K:$U,8,FALSE))</f>
      </c>
      <c r="E15" s="94">
        <f>IF(MAX('入力シート'!$K:$K)&lt;ROW(E10),"",VLOOKUP(ROW(E10),'入力シート'!$K:$U,9,FALSE))</f>
      </c>
      <c r="F15" s="89">
        <f>IF(MAX('入力シート'!$K:$K)&lt;ROW(F10),"",VLOOKUP(ROW(F10),'入力シート'!$K:$U,10,FALSE))</f>
      </c>
      <c r="G15" s="93">
        <f t="shared" si="0"/>
      </c>
      <c r="H15" s="65"/>
    </row>
    <row r="16" spans="1:8" ht="20.25" customHeight="1">
      <c r="A16" s="20">
        <f>IF(MAX('入力シート'!$K:$K)&lt;ROW(A11),"",VLOOKUP(ROW(A11),'入力シート'!$K:$U,7,FALSE))</f>
      </c>
      <c r="B16" s="18">
        <f>IF(MAX('入力シート'!$K:$K)&lt;ROW(B11),"",VLOOKUP(ROW(B11),'入力シート'!$K:$U,3,FALSE))</f>
      </c>
      <c r="C16" s="24">
        <f>IF(MAX('入力シート'!$K:$K)&lt;ROW(C11),"",VLOOKUP(ROW(C11),'入力シート'!$K:$U,4,FALSE))</f>
      </c>
      <c r="D16" s="76">
        <f>IF(MAX('入力シート'!$K:$K)&lt;ROW(D11),"",VLOOKUP(ROW(D11),'入力シート'!$K:$U,8,FALSE))</f>
      </c>
      <c r="E16" s="94">
        <f>IF(MAX('入力シート'!$K:$K)&lt;ROW(E11),"",VLOOKUP(ROW(E11),'入力シート'!$K:$U,9,FALSE))</f>
      </c>
      <c r="F16" s="89">
        <f>IF(MAX('入力シート'!$K:$K)&lt;ROW(F11),"",VLOOKUP(ROW(F11),'入力シート'!$K:$U,10,FALSE))</f>
      </c>
      <c r="G16" s="93">
        <f t="shared" si="0"/>
      </c>
      <c r="H16" s="65"/>
    </row>
    <row r="17" spans="1:8" ht="20.25" customHeight="1">
      <c r="A17" s="20">
        <f>IF(MAX('入力シート'!$K:$K)&lt;ROW(A12),"",VLOOKUP(ROW(A12),'入力シート'!$K:$U,7,FALSE))</f>
      </c>
      <c r="B17" s="18">
        <f>IF(MAX('入力シート'!$K:$K)&lt;ROW(B12),"",VLOOKUP(ROW(B12),'入力シート'!$K:$U,3,FALSE))</f>
      </c>
      <c r="C17" s="24">
        <f>IF(MAX('入力シート'!$K:$K)&lt;ROW(C12),"",VLOOKUP(ROW(C12),'入力シート'!$K:$U,4,FALSE))</f>
      </c>
      <c r="D17" s="76">
        <f>IF(MAX('入力シート'!$K:$K)&lt;ROW(D12),"",VLOOKUP(ROW(D12),'入力シート'!$K:$U,8,FALSE))</f>
      </c>
      <c r="E17" s="94">
        <f>IF(MAX('入力シート'!$K:$K)&lt;ROW(E12),"",VLOOKUP(ROW(E12),'入力シート'!$K:$U,9,FALSE))</f>
      </c>
      <c r="F17" s="89">
        <f>IF(MAX('入力シート'!$K:$K)&lt;ROW(F12),"",VLOOKUP(ROW(F12),'入力シート'!$K:$U,10,FALSE))</f>
      </c>
      <c r="G17" s="93">
        <f t="shared" si="0"/>
      </c>
      <c r="H17" s="65"/>
    </row>
    <row r="18" spans="1:8" ht="20.25" customHeight="1">
      <c r="A18" s="20">
        <f>IF(MAX('入力シート'!$K:$K)&lt;ROW(A13),"",VLOOKUP(ROW(A13),'入力シート'!$K:$U,7,FALSE))</f>
      </c>
      <c r="B18" s="18">
        <f>IF(MAX('入力シート'!$K:$K)&lt;ROW(B13),"",VLOOKUP(ROW(B13),'入力シート'!$K:$U,3,FALSE))</f>
      </c>
      <c r="C18" s="24">
        <f>IF(MAX('入力シート'!$K:$K)&lt;ROW(C13),"",VLOOKUP(ROW(C13),'入力シート'!$K:$U,4,FALSE))</f>
      </c>
      <c r="D18" s="76">
        <f>IF(MAX('入力シート'!$K:$K)&lt;ROW(D13),"",VLOOKUP(ROW(D13),'入力シート'!$K:$U,8,FALSE))</f>
      </c>
      <c r="E18" s="94">
        <f>IF(MAX('入力シート'!$K:$K)&lt;ROW(E13),"",VLOOKUP(ROW(E13),'入力シート'!$K:$U,9,FALSE))</f>
      </c>
      <c r="F18" s="89">
        <f>IF(MAX('入力シート'!$K:$K)&lt;ROW(F13),"",VLOOKUP(ROW(F13),'入力シート'!$K:$U,10,FALSE))</f>
      </c>
      <c r="G18" s="93">
        <f t="shared" si="0"/>
      </c>
      <c r="H18" s="65"/>
    </row>
    <row r="19" spans="1:8" ht="20.25" customHeight="1">
      <c r="A19" s="20">
        <f>IF(MAX('入力シート'!$K:$K)&lt;ROW(A14),"",VLOOKUP(ROW(A14),'入力シート'!$K:$U,7,FALSE))</f>
      </c>
      <c r="B19" s="18">
        <f>IF(MAX('入力シート'!$K:$K)&lt;ROW(B14),"",VLOOKUP(ROW(B14),'入力シート'!$K:$U,3,FALSE))</f>
      </c>
      <c r="C19" s="24">
        <f>IF(MAX('入力シート'!$K:$K)&lt;ROW(C14),"",VLOOKUP(ROW(C14),'入力シート'!$K:$U,4,FALSE))</f>
      </c>
      <c r="D19" s="76">
        <f>IF(MAX('入力シート'!$K:$K)&lt;ROW(D14),"",VLOOKUP(ROW(D14),'入力シート'!$K:$U,8,FALSE))</f>
      </c>
      <c r="E19" s="94">
        <f>IF(MAX('入力シート'!$K:$K)&lt;ROW(E14),"",VLOOKUP(ROW(E14),'入力シート'!$K:$U,9,FALSE))</f>
      </c>
      <c r="F19" s="89">
        <f>IF(MAX('入力シート'!$K:$K)&lt;ROW(F14),"",VLOOKUP(ROW(F14),'入力シート'!$K:$U,10,FALSE))</f>
      </c>
      <c r="G19" s="93">
        <f t="shared" si="0"/>
      </c>
      <c r="H19" s="65"/>
    </row>
    <row r="20" spans="1:8" ht="20.25" customHeight="1">
      <c r="A20" s="20">
        <f>IF(MAX('入力シート'!$K:$K)&lt;ROW(A15),"",VLOOKUP(ROW(A15),'入力シート'!$K:$U,7,FALSE))</f>
      </c>
      <c r="B20" s="18">
        <f>IF(MAX('入力シート'!$K:$K)&lt;ROW(B15),"",VLOOKUP(ROW(B15),'入力シート'!$K:$U,3,FALSE))</f>
      </c>
      <c r="C20" s="24">
        <f>IF(MAX('入力シート'!$K:$K)&lt;ROW(C15),"",VLOOKUP(ROW(C15),'入力シート'!$K:$U,4,FALSE))</f>
      </c>
      <c r="D20" s="76">
        <f>IF(MAX('入力シート'!$K:$K)&lt;ROW(D15),"",VLOOKUP(ROW(D15),'入力シート'!$K:$U,8,FALSE))</f>
      </c>
      <c r="E20" s="94">
        <f>IF(MAX('入力シート'!$K:$K)&lt;ROW(E15),"",VLOOKUP(ROW(E15),'入力シート'!$K:$U,9,FALSE))</f>
      </c>
      <c r="F20" s="89">
        <f>IF(MAX('入力シート'!$K:$K)&lt;ROW(F15),"",VLOOKUP(ROW(F15),'入力シート'!$K:$U,10,FALSE))</f>
      </c>
      <c r="G20" s="93">
        <f t="shared" si="0"/>
      </c>
      <c r="H20" s="65"/>
    </row>
    <row r="21" spans="1:8" ht="20.25" customHeight="1">
      <c r="A21" s="20">
        <f>IF(MAX('入力シート'!$K:$K)&lt;ROW(A16),"",VLOOKUP(ROW(A16),'入力シート'!$K:$U,7,FALSE))</f>
      </c>
      <c r="B21" s="18">
        <f>IF(MAX('入力シート'!$K:$K)&lt;ROW(B16),"",VLOOKUP(ROW(B16),'入力シート'!$K:$U,3,FALSE))</f>
      </c>
      <c r="C21" s="24">
        <f>IF(MAX('入力シート'!$K:$K)&lt;ROW(C16),"",VLOOKUP(ROW(C16),'入力シート'!$K:$U,4,FALSE))</f>
      </c>
      <c r="D21" s="76">
        <f>IF(MAX('入力シート'!$K:$K)&lt;ROW(D16),"",VLOOKUP(ROW(D16),'入力シート'!$K:$U,8,FALSE))</f>
      </c>
      <c r="E21" s="94">
        <f>IF(MAX('入力シート'!$K:$K)&lt;ROW(E16),"",VLOOKUP(ROW(E16),'入力シート'!$K:$U,9,FALSE))</f>
      </c>
      <c r="F21" s="89">
        <f>IF(MAX('入力シート'!$K:$K)&lt;ROW(F16),"",VLOOKUP(ROW(F16),'入力シート'!$K:$U,10,FALSE))</f>
      </c>
      <c r="G21" s="93">
        <f t="shared" si="0"/>
      </c>
      <c r="H21" s="65"/>
    </row>
    <row r="22" spans="1:8" ht="20.25" customHeight="1">
      <c r="A22" s="20">
        <f>IF(MAX('入力シート'!$K:$K)&lt;ROW(A17),"",VLOOKUP(ROW(A17),'入力シート'!$K:$U,7,FALSE))</f>
      </c>
      <c r="B22" s="18">
        <f>IF(MAX('入力シート'!$K:$K)&lt;ROW(B17),"",VLOOKUP(ROW(B17),'入力シート'!$K:$U,3,FALSE))</f>
      </c>
      <c r="C22" s="24">
        <f>IF(MAX('入力シート'!$K:$K)&lt;ROW(C17),"",VLOOKUP(ROW(C17),'入力シート'!$K:$U,4,FALSE))</f>
      </c>
      <c r="D22" s="76">
        <f>IF(MAX('入力シート'!$K:$K)&lt;ROW(D17),"",VLOOKUP(ROW(D17),'入力シート'!$K:$U,8,FALSE))</f>
      </c>
      <c r="E22" s="94">
        <f>IF(MAX('入力シート'!$K:$K)&lt;ROW(E17),"",VLOOKUP(ROW(E17),'入力シート'!$K:$U,9,FALSE))</f>
      </c>
      <c r="F22" s="89">
        <f>IF(MAX('入力シート'!$K:$K)&lt;ROW(F17),"",VLOOKUP(ROW(F17),'入力シート'!$K:$U,10,FALSE))</f>
      </c>
      <c r="G22" s="93">
        <f t="shared" si="0"/>
      </c>
      <c r="H22" s="65"/>
    </row>
    <row r="23" spans="1:8" ht="20.25" customHeight="1">
      <c r="A23" s="20">
        <f>IF(MAX('入力シート'!$K:$K)&lt;ROW(A18),"",VLOOKUP(ROW(A18),'入力シート'!$K:$U,7,FALSE))</f>
      </c>
      <c r="B23" s="18">
        <f>IF(MAX('入力シート'!$K:$K)&lt;ROW(B18),"",VLOOKUP(ROW(B18),'入力シート'!$K:$U,3,FALSE))</f>
      </c>
      <c r="C23" s="24">
        <f>IF(MAX('入力シート'!$K:$K)&lt;ROW(C18),"",VLOOKUP(ROW(C18),'入力シート'!$K:$U,4,FALSE))</f>
      </c>
      <c r="D23" s="76">
        <f>IF(MAX('入力シート'!$K:$K)&lt;ROW(D18),"",VLOOKUP(ROW(D18),'入力シート'!$K:$U,8,FALSE))</f>
      </c>
      <c r="E23" s="94">
        <f>IF(MAX('入力シート'!$K:$K)&lt;ROW(E18),"",VLOOKUP(ROW(E18),'入力シート'!$K:$U,9,FALSE))</f>
      </c>
      <c r="F23" s="89">
        <f>IF(MAX('入力シート'!$K:$K)&lt;ROW(F18),"",VLOOKUP(ROW(F18),'入力シート'!$K:$U,10,FALSE))</f>
      </c>
      <c r="G23" s="93">
        <f t="shared" si="0"/>
      </c>
      <c r="H23" s="65"/>
    </row>
    <row r="24" spans="1:8" ht="20.25" customHeight="1">
      <c r="A24" s="20">
        <f>IF(MAX('入力シート'!$K:$K)&lt;ROW(A19),"",VLOOKUP(ROW(A19),'入力シート'!$K:$U,7,FALSE))</f>
      </c>
      <c r="B24" s="18">
        <f>IF(MAX('入力シート'!$K:$K)&lt;ROW(B19),"",VLOOKUP(ROW(B19),'入力シート'!$K:$U,3,FALSE))</f>
      </c>
      <c r="C24" s="24">
        <f>IF(MAX('入力シート'!$K:$K)&lt;ROW(C19),"",VLOOKUP(ROW(C19),'入力シート'!$K:$U,4,FALSE))</f>
      </c>
      <c r="D24" s="76">
        <f>IF(MAX('入力シート'!$K:$K)&lt;ROW(D19),"",VLOOKUP(ROW(D19),'入力シート'!$K:$U,8,FALSE))</f>
      </c>
      <c r="E24" s="94">
        <f>IF(MAX('入力シート'!$K:$K)&lt;ROW(E19),"",VLOOKUP(ROW(E19),'入力シート'!$K:$U,9,FALSE))</f>
      </c>
      <c r="F24" s="89">
        <f>IF(MAX('入力シート'!$K:$K)&lt;ROW(F19),"",VLOOKUP(ROW(F19),'入力シート'!$K:$U,10,FALSE))</f>
      </c>
      <c r="G24" s="93">
        <f t="shared" si="0"/>
      </c>
      <c r="H24" s="65"/>
    </row>
    <row r="25" spans="1:8" ht="20.25" customHeight="1">
      <c r="A25" s="20">
        <f>IF(MAX('入力シート'!$K:$K)&lt;ROW(A20),"",VLOOKUP(ROW(A20),'入力シート'!$K:$U,7,FALSE))</f>
      </c>
      <c r="B25" s="18">
        <f>IF(MAX('入力シート'!$K:$K)&lt;ROW(B20),"",VLOOKUP(ROW(B20),'入力シート'!$K:$U,3,FALSE))</f>
      </c>
      <c r="C25" s="24">
        <f>IF(MAX('入力シート'!$K:$K)&lt;ROW(C20),"",VLOOKUP(ROW(C20),'入力シート'!$K:$U,4,FALSE))</f>
      </c>
      <c r="D25" s="76">
        <f>IF(MAX('入力シート'!$K:$K)&lt;ROW(D20),"",VLOOKUP(ROW(D20),'入力シート'!$K:$U,8,FALSE))</f>
      </c>
      <c r="E25" s="94">
        <f>IF(MAX('入力シート'!$K:$K)&lt;ROW(E20),"",VLOOKUP(ROW(E20),'入力シート'!$K:$U,9,FALSE))</f>
      </c>
      <c r="F25" s="89">
        <f>IF(MAX('入力シート'!$K:$K)&lt;ROW(F20),"",VLOOKUP(ROW(F20),'入力シート'!$K:$U,10,FALSE))</f>
      </c>
      <c r="G25" s="93">
        <f t="shared" si="0"/>
      </c>
      <c r="H25" s="65"/>
    </row>
    <row r="26" spans="1:8" ht="20.25" customHeight="1">
      <c r="A26" s="20">
        <f>IF(MAX('入力シート'!$K:$K)&lt;ROW(A21),"",VLOOKUP(ROW(A21),'入力シート'!$K:$U,7,FALSE))</f>
      </c>
      <c r="B26" s="18">
        <f>IF(MAX('入力シート'!$K:$K)&lt;ROW(B21),"",VLOOKUP(ROW(B21),'入力シート'!$K:$U,3,FALSE))</f>
      </c>
      <c r="C26" s="24">
        <f>IF(MAX('入力シート'!$K:$K)&lt;ROW(C21),"",VLOOKUP(ROW(C21),'入力シート'!$K:$U,4,FALSE))</f>
      </c>
      <c r="D26" s="76">
        <f>IF(MAX('入力シート'!$K:$K)&lt;ROW(D21),"",VLOOKUP(ROW(D21),'入力シート'!$K:$U,8,FALSE))</f>
      </c>
      <c r="E26" s="94">
        <f>IF(MAX('入力シート'!$K:$K)&lt;ROW(E21),"",VLOOKUP(ROW(E21),'入力シート'!$K:$U,9,FALSE))</f>
      </c>
      <c r="F26" s="89">
        <f>IF(MAX('入力シート'!$K:$K)&lt;ROW(F21),"",VLOOKUP(ROW(F21),'入力シート'!$K:$U,10,FALSE))</f>
      </c>
      <c r="G26" s="93">
        <f t="shared" si="0"/>
      </c>
      <c r="H26" s="65"/>
    </row>
    <row r="27" spans="1:8" ht="20.25" customHeight="1">
      <c r="A27" s="20">
        <f>IF(MAX('入力シート'!$K:$K)&lt;ROW(A22),"",VLOOKUP(ROW(A22),'入力シート'!$K:$U,7,FALSE))</f>
      </c>
      <c r="B27" s="18">
        <f>IF(MAX('入力シート'!$K:$K)&lt;ROW(B22),"",VLOOKUP(ROW(B22),'入力シート'!$K:$U,3,FALSE))</f>
      </c>
      <c r="C27" s="24">
        <f>IF(MAX('入力シート'!$K:$K)&lt;ROW(C22),"",VLOOKUP(ROW(C22),'入力シート'!$K:$U,4,FALSE))</f>
      </c>
      <c r="D27" s="76">
        <f>IF(MAX('入力シート'!$K:$K)&lt;ROW(D22),"",VLOOKUP(ROW(D22),'入力シート'!$K:$U,8,FALSE))</f>
      </c>
      <c r="E27" s="94">
        <f>IF(MAX('入力シート'!$K:$K)&lt;ROW(E22),"",VLOOKUP(ROW(E22),'入力シート'!$K:$U,9,FALSE))</f>
      </c>
      <c r="F27" s="89">
        <f>IF(MAX('入力シート'!$K:$K)&lt;ROW(F22),"",VLOOKUP(ROW(F22),'入力シート'!$K:$U,10,FALSE))</f>
      </c>
      <c r="G27" s="93">
        <f t="shared" si="0"/>
      </c>
      <c r="H27" s="65"/>
    </row>
    <row r="28" spans="1:8" ht="20.25" customHeight="1">
      <c r="A28" s="20">
        <f>IF(MAX('入力シート'!$K:$K)&lt;ROW(A23),"",VLOOKUP(ROW(A23),'入力シート'!$K:$U,7,FALSE))</f>
      </c>
      <c r="B28" s="18">
        <f>IF(MAX('入力シート'!$K:$K)&lt;ROW(B23),"",VLOOKUP(ROW(B23),'入力シート'!$K:$U,3,FALSE))</f>
      </c>
      <c r="C28" s="24">
        <f>IF(MAX('入力シート'!$K:$K)&lt;ROW(C23),"",VLOOKUP(ROW(C23),'入力シート'!$K:$U,4,FALSE))</f>
      </c>
      <c r="D28" s="76">
        <f>IF(MAX('入力シート'!$K:$K)&lt;ROW(D23),"",VLOOKUP(ROW(D23),'入力シート'!$K:$U,8,FALSE))</f>
      </c>
      <c r="E28" s="94">
        <f>IF(MAX('入力シート'!$K:$K)&lt;ROW(E23),"",VLOOKUP(ROW(E23),'入力シート'!$K:$U,9,FALSE))</f>
      </c>
      <c r="F28" s="89">
        <f>IF(MAX('入力シート'!$K:$K)&lt;ROW(F23),"",VLOOKUP(ROW(F23),'入力シート'!$K:$U,10,FALSE))</f>
      </c>
      <c r="G28" s="93">
        <f t="shared" si="0"/>
      </c>
      <c r="H28" s="65"/>
    </row>
    <row r="29" spans="1:8" ht="20.25" customHeight="1">
      <c r="A29" s="20">
        <f>IF(MAX('入力シート'!$K:$K)&lt;ROW(A24),"",VLOOKUP(ROW(A24),'入力シート'!$K:$U,7,FALSE))</f>
      </c>
      <c r="B29" s="18">
        <f>IF(MAX('入力シート'!$K:$K)&lt;ROW(B24),"",VLOOKUP(ROW(B24),'入力シート'!$K:$U,3,FALSE))</f>
      </c>
      <c r="C29" s="24">
        <f>IF(MAX('入力シート'!$K:$K)&lt;ROW(C24),"",VLOOKUP(ROW(C24),'入力シート'!$K:$U,4,FALSE))</f>
      </c>
      <c r="D29" s="76">
        <f>IF(MAX('入力シート'!$K:$K)&lt;ROW(D24),"",VLOOKUP(ROW(D24),'入力シート'!$K:$U,8,FALSE))</f>
      </c>
      <c r="E29" s="94">
        <f>IF(MAX('入力シート'!$K:$K)&lt;ROW(E24),"",VLOOKUP(ROW(E24),'入力シート'!$K:$U,9,FALSE))</f>
      </c>
      <c r="F29" s="89">
        <f>IF(MAX('入力シート'!$K:$K)&lt;ROW(F24),"",VLOOKUP(ROW(F24),'入力シート'!$K:$U,10,FALSE))</f>
      </c>
      <c r="G29" s="93">
        <f t="shared" si="0"/>
      </c>
      <c r="H29" s="65"/>
    </row>
    <row r="30" spans="1:8" ht="20.25" customHeight="1">
      <c r="A30" s="20">
        <f>IF(MAX('入力シート'!$K:$K)&lt;ROW(A25),"",VLOOKUP(ROW(A25),'入力シート'!$K:$U,7,FALSE))</f>
      </c>
      <c r="B30" s="18">
        <f>IF(MAX('入力シート'!$K:$K)&lt;ROW(B25),"",VLOOKUP(ROW(B25),'入力シート'!$K:$U,3,FALSE))</f>
      </c>
      <c r="C30" s="24">
        <f>IF(MAX('入力シート'!$K:$K)&lt;ROW(C25),"",VLOOKUP(ROW(C25),'入力シート'!$K:$U,4,FALSE))</f>
      </c>
      <c r="D30" s="76">
        <f>IF(MAX('入力シート'!$K:$K)&lt;ROW(D25),"",VLOOKUP(ROW(D25),'入力シート'!$K:$U,8,FALSE))</f>
      </c>
      <c r="E30" s="94">
        <f>IF(MAX('入力シート'!$K:$K)&lt;ROW(E25),"",VLOOKUP(ROW(E25),'入力シート'!$K:$U,9,FALSE))</f>
      </c>
      <c r="F30" s="89">
        <f>IF(MAX('入力シート'!$K:$K)&lt;ROW(F25),"",VLOOKUP(ROW(F25),'入力シート'!$K:$U,10,FALSE))</f>
      </c>
      <c r="G30" s="93">
        <f t="shared" si="0"/>
      </c>
      <c r="H30" s="65"/>
    </row>
    <row r="31" spans="1:8" ht="20.25" customHeight="1">
      <c r="A31" s="20">
        <f>IF(MAX('入力シート'!$K:$K)&lt;ROW(A26),"",VLOOKUP(ROW(A26),'入力シート'!$K:$U,7,FALSE))</f>
      </c>
      <c r="B31" s="18">
        <f>IF(MAX('入力シート'!$K:$K)&lt;ROW(B26),"",VLOOKUP(ROW(B26),'入力シート'!$K:$U,3,FALSE))</f>
      </c>
      <c r="C31" s="24">
        <f>IF(MAX('入力シート'!$K:$K)&lt;ROW(C26),"",VLOOKUP(ROW(C26),'入力シート'!$K:$U,4,FALSE))</f>
      </c>
      <c r="D31" s="76">
        <f>IF(MAX('入力シート'!$K:$K)&lt;ROW(D26),"",VLOOKUP(ROW(D26),'入力シート'!$K:$U,8,FALSE))</f>
      </c>
      <c r="E31" s="94">
        <f>IF(MAX('入力シート'!$K:$K)&lt;ROW(E26),"",VLOOKUP(ROW(E26),'入力シート'!$K:$U,9,FALSE))</f>
      </c>
      <c r="F31" s="89">
        <f>IF(MAX('入力シート'!$K:$K)&lt;ROW(F26),"",VLOOKUP(ROW(F26),'入力シート'!$K:$U,10,FALSE))</f>
      </c>
      <c r="G31" s="93">
        <f t="shared" si="0"/>
      </c>
      <c r="H31" s="65"/>
    </row>
    <row r="32" spans="1:8" ht="20.25" customHeight="1">
      <c r="A32" s="20">
        <f>IF(MAX('入力シート'!$K:$K)&lt;ROW(A27),"",VLOOKUP(ROW(A27),'入力シート'!$K:$U,7,FALSE))</f>
      </c>
      <c r="B32" s="18">
        <f>IF(MAX('入力シート'!$K:$K)&lt;ROW(B27),"",VLOOKUP(ROW(B27),'入力シート'!$K:$U,3,FALSE))</f>
      </c>
      <c r="C32" s="24">
        <f>IF(MAX('入力シート'!$K:$K)&lt;ROW(C27),"",VLOOKUP(ROW(C27),'入力シート'!$K:$U,4,FALSE))</f>
      </c>
      <c r="D32" s="76">
        <f>IF(MAX('入力シート'!$K:$K)&lt;ROW(D27),"",VLOOKUP(ROW(D27),'入力シート'!$K:$U,8,FALSE))</f>
      </c>
      <c r="E32" s="94">
        <f>IF(MAX('入力シート'!$K:$K)&lt;ROW(E27),"",VLOOKUP(ROW(E27),'入力シート'!$K:$U,9,FALSE))</f>
      </c>
      <c r="F32" s="89">
        <f>IF(MAX('入力シート'!$K:$K)&lt;ROW(F27),"",VLOOKUP(ROW(F27),'入力シート'!$K:$U,10,FALSE))</f>
      </c>
      <c r="G32" s="93">
        <f t="shared" si="0"/>
      </c>
      <c r="H32" s="65"/>
    </row>
    <row r="33" spans="1:8" ht="20.25" customHeight="1">
      <c r="A33" s="20">
        <f>IF(MAX('入力シート'!$K:$K)&lt;ROW(A28),"",VLOOKUP(ROW(A28),'入力シート'!$K:$U,7,FALSE))</f>
      </c>
      <c r="B33" s="18">
        <f>IF(MAX('入力シート'!$K:$K)&lt;ROW(B28),"",VLOOKUP(ROW(B28),'入力シート'!$K:$U,3,FALSE))</f>
      </c>
      <c r="C33" s="24">
        <f>IF(MAX('入力シート'!$K:$K)&lt;ROW(C28),"",VLOOKUP(ROW(C28),'入力シート'!$K:$U,4,FALSE))</f>
      </c>
      <c r="D33" s="76">
        <f>IF(MAX('入力シート'!$K:$K)&lt;ROW(D28),"",VLOOKUP(ROW(D28),'入力シート'!$K:$U,8,FALSE))</f>
      </c>
      <c r="E33" s="94">
        <f>IF(MAX('入力シート'!$K:$K)&lt;ROW(E28),"",VLOOKUP(ROW(E28),'入力シート'!$K:$U,9,FALSE))</f>
      </c>
      <c r="F33" s="89">
        <f>IF(MAX('入力シート'!$K:$K)&lt;ROW(F28),"",VLOOKUP(ROW(F28),'入力シート'!$K:$U,10,FALSE))</f>
      </c>
      <c r="G33" s="93">
        <f t="shared" si="0"/>
      </c>
      <c r="H33" s="65"/>
    </row>
    <row r="34" spans="1:8" ht="20.25" customHeight="1">
      <c r="A34" s="25">
        <f>IF(MAX('入力シート'!$K:$K)&lt;ROW(A29),"",VLOOKUP(ROW(A29),'入力シート'!$K:$U,7,FALSE))</f>
      </c>
      <c r="B34" s="26">
        <f>IF(MAX('入力シート'!$K:$K)&lt;ROW(B29),"",VLOOKUP(ROW(B29),'入力シート'!$K:$U,3,FALSE))</f>
      </c>
      <c r="C34" s="27">
        <f>IF(MAX('入力シート'!$K:$K)&lt;ROW(C29),"",VLOOKUP(ROW(C29),'入力シート'!$K:$U,4,FALSE))</f>
      </c>
      <c r="D34" s="77">
        <f>IF(MAX('入力シート'!$K:$K)&lt;ROW(D29),"",VLOOKUP(ROW(D29),'入力シート'!$K:$U,8,FALSE))</f>
      </c>
      <c r="E34" s="95">
        <f>IF(MAX('入力シート'!$K:$K)&lt;ROW(E29),"",VLOOKUP(ROW(E29),'入力シート'!$K:$U,9,FALSE))</f>
      </c>
      <c r="F34" s="96">
        <f>IF(MAX('入力シート'!$K:$K)&lt;ROW(F29),"",VLOOKUP(ROW(F29),'入力シート'!$K:$U,10,FALSE))</f>
      </c>
      <c r="G34" s="97">
        <f t="shared" si="0"/>
      </c>
      <c r="H34" s="66"/>
    </row>
    <row r="35" spans="1:8" ht="20.25" customHeight="1">
      <c r="A35" s="197" t="s">
        <v>5</v>
      </c>
      <c r="B35" s="198"/>
      <c r="C35" s="198"/>
      <c r="D35" s="199"/>
      <c r="E35" s="98">
        <f>SUM(E5:E34)</f>
        <v>0</v>
      </c>
      <c r="F35" s="99">
        <f>SUM(F5:F34)</f>
        <v>0</v>
      </c>
      <c r="G35" s="100">
        <f>E35-F35</f>
        <v>0</v>
      </c>
      <c r="H35" s="67"/>
    </row>
    <row r="36" ht="22.5" customHeight="1">
      <c r="H36" s="2" t="s">
        <v>6</v>
      </c>
    </row>
    <row r="37" spans="1:8" ht="22.5" customHeight="1">
      <c r="A37" s="43"/>
      <c r="B37" s="43"/>
      <c r="C37" s="43"/>
      <c r="D37" s="48" t="str">
        <f>"令和"&amp;'入力シート'!$R$1&amp;"年度大分県高文連"</f>
        <v>令和6年度大分県高文連</v>
      </c>
      <c r="E37" s="3">
        <f>IF('入力シート'!$R$2="","",'入力シート'!$R$2)</f>
      </c>
      <c r="F37" s="196" t="s">
        <v>61</v>
      </c>
      <c r="G37" s="196"/>
      <c r="H37" s="3" t="s">
        <v>96</v>
      </c>
    </row>
    <row r="38" spans="1:8" ht="22.5" customHeight="1">
      <c r="A38" s="49" t="s">
        <v>19</v>
      </c>
      <c r="B38" s="49"/>
      <c r="C38" s="49"/>
      <c r="D38" s="4"/>
      <c r="F38" s="36"/>
      <c r="G38" s="112"/>
      <c r="H38" s="113"/>
    </row>
    <row r="39" spans="1:4" ht="4.5" customHeight="1">
      <c r="A39" s="5"/>
      <c r="B39" s="5"/>
      <c r="C39" s="5"/>
      <c r="D39" s="4"/>
    </row>
    <row r="40" spans="1:8" ht="20.25" customHeight="1">
      <c r="A40" s="47" t="s">
        <v>75</v>
      </c>
      <c r="B40" s="11" t="s">
        <v>7</v>
      </c>
      <c r="C40" s="12" t="s">
        <v>8</v>
      </c>
      <c r="D40" s="13" t="s">
        <v>10</v>
      </c>
      <c r="E40" s="34" t="s">
        <v>2</v>
      </c>
      <c r="F40" s="35" t="s">
        <v>3</v>
      </c>
      <c r="G40" s="41" t="s">
        <v>4</v>
      </c>
      <c r="H40" s="33" t="s">
        <v>47</v>
      </c>
    </row>
    <row r="41" spans="1:8" ht="20.25" customHeight="1">
      <c r="A41" s="19"/>
      <c r="B41" s="21"/>
      <c r="C41" s="22"/>
      <c r="D41" s="23" t="s">
        <v>97</v>
      </c>
      <c r="E41" s="88">
        <f>E35</f>
        <v>0</v>
      </c>
      <c r="F41" s="89">
        <f>F35</f>
        <v>0</v>
      </c>
      <c r="G41" s="90">
        <f>G35</f>
        <v>0</v>
      </c>
      <c r="H41" s="64"/>
    </row>
    <row r="42" spans="1:8" ht="20.25" customHeight="1">
      <c r="A42" s="20">
        <f>IF(MAX('入力シート'!$K:$K)&lt;ROW(A30),"",VLOOKUP(ROW(A30),'入力シート'!$K:$U,7,FALSE))</f>
      </c>
      <c r="B42" s="18">
        <f>IF(MAX('入力シート'!$K:$K)&lt;ROW(B30),"",VLOOKUP(ROW(B30),'入力シート'!$K:$U,3,FALSE))</f>
      </c>
      <c r="C42" s="50">
        <f>IF(MAX('入力シート'!$K:$K)&lt;ROW(C30),"",VLOOKUP(ROW(C30),'入力シート'!$K:$U,4,FALSE))</f>
      </c>
      <c r="D42" s="74">
        <f>IF(MAX('入力シート'!$K:$K)&lt;ROW(D30),"",VLOOKUP(ROW(D30),'入力シート'!$K:$U,8,FALSE))</f>
      </c>
      <c r="E42" s="91">
        <f>IF(MAX('入力シート'!$K:$K)&lt;ROW(E30),"",VLOOKUP(ROW(E30),'入力シート'!$K:$U,9,FALSE))</f>
      </c>
      <c r="F42" s="92">
        <f>IF(MAX('入力シート'!$K:$K)&lt;ROW(F30),"",VLOOKUP(ROW(F30),'入力シート'!$K:$U,10,FALSE))</f>
      </c>
      <c r="G42" s="93">
        <f>IF(AND(E42="",F42=""),"",G41+E42-F42)</f>
      </c>
      <c r="H42" s="65"/>
    </row>
    <row r="43" spans="1:8" ht="20.25" customHeight="1">
      <c r="A43" s="20">
        <f>IF(MAX('入力シート'!$K:$K)&lt;ROW(A31),"",VLOOKUP(ROW(A31),'入力シート'!$K:$U,7,FALSE))</f>
      </c>
      <c r="B43" s="18">
        <f>IF(MAX('入力シート'!$K:$K)&lt;ROW(B31),"",VLOOKUP(ROW(B31),'入力シート'!$K:$U,3,FALSE))</f>
      </c>
      <c r="C43" s="50">
        <f>IF(MAX('入力シート'!$K:$K)&lt;ROW(C31),"",VLOOKUP(ROW(C31),'入力シート'!$K:$U,4,FALSE))</f>
      </c>
      <c r="D43" s="74">
        <f>IF(MAX('入力シート'!$K:$K)&lt;ROW(D31),"",VLOOKUP(ROW(D31),'入力シート'!$K:$U,8,FALSE))</f>
      </c>
      <c r="E43" s="91">
        <f>IF(MAX('入力シート'!$K:$K)&lt;ROW(E31),"",VLOOKUP(ROW(E31),'入力シート'!$K:$U,9,FALSE))</f>
      </c>
      <c r="F43" s="89">
        <f>IF(MAX('入力シート'!$K:$K)&lt;ROW(F31),"",VLOOKUP(ROW(F31),'入力シート'!$K:$U,10,FALSE))</f>
      </c>
      <c r="G43" s="93">
        <f aca="true" t="shared" si="1" ref="G43:G70">IF(AND(E43="",F43=""),"",G42+E43-F43)</f>
      </c>
      <c r="H43" s="65"/>
    </row>
    <row r="44" spans="1:8" ht="20.25" customHeight="1">
      <c r="A44" s="20">
        <f>IF(MAX('入力シート'!$K:$K)&lt;ROW(A32),"",VLOOKUP(ROW(A32),'入力シート'!$K:$U,7,FALSE))</f>
      </c>
      <c r="B44" s="18">
        <f>IF(MAX('入力シート'!$K:$K)&lt;ROW(B32),"",VLOOKUP(ROW(B32),'入力シート'!$K:$U,3,FALSE))</f>
      </c>
      <c r="C44" s="50">
        <f>IF(MAX('入力シート'!$K:$K)&lt;ROW(C32),"",VLOOKUP(ROW(C32),'入力シート'!$K:$U,4,FALSE))</f>
      </c>
      <c r="D44" s="74">
        <f>IF(MAX('入力シート'!$K:$K)&lt;ROW(D32),"",VLOOKUP(ROW(D32),'入力シート'!$K:$U,8,FALSE))</f>
      </c>
      <c r="E44" s="91">
        <f>IF(MAX('入力シート'!$K:$K)&lt;ROW(E32),"",VLOOKUP(ROW(E32),'入力シート'!$K:$U,9,FALSE))</f>
      </c>
      <c r="F44" s="89">
        <f>IF(MAX('入力シート'!$K:$K)&lt;ROW(F32),"",VLOOKUP(ROW(F32),'入力シート'!$K:$U,10,FALSE))</f>
      </c>
      <c r="G44" s="93">
        <f t="shared" si="1"/>
      </c>
      <c r="H44" s="65"/>
    </row>
    <row r="45" spans="1:8" ht="20.25" customHeight="1">
      <c r="A45" s="20">
        <f>IF(MAX('入力シート'!$K:$K)&lt;ROW(A33),"",VLOOKUP(ROW(A33),'入力シート'!$K:$U,7,FALSE))</f>
      </c>
      <c r="B45" s="18">
        <f>IF(MAX('入力シート'!$K:$K)&lt;ROW(B33),"",VLOOKUP(ROW(B33),'入力シート'!$K:$U,3,FALSE))</f>
      </c>
      <c r="C45" s="50">
        <f>IF(MAX('入力シート'!$K:$K)&lt;ROW(C33),"",VLOOKUP(ROW(C33),'入力シート'!$K:$U,4,FALSE))</f>
      </c>
      <c r="D45" s="74">
        <f>IF(MAX('入力シート'!$K:$K)&lt;ROW(D33),"",VLOOKUP(ROW(D33),'入力シート'!$K:$U,8,FALSE))</f>
      </c>
      <c r="E45" s="91">
        <f>IF(MAX('入力シート'!$K:$K)&lt;ROW(E33),"",VLOOKUP(ROW(E33),'入力シート'!$K:$U,9,FALSE))</f>
      </c>
      <c r="F45" s="89">
        <f>IF(MAX('入力シート'!$K:$K)&lt;ROW(F33),"",VLOOKUP(ROW(F33),'入力シート'!$K:$U,10,FALSE))</f>
      </c>
      <c r="G45" s="93">
        <f t="shared" si="1"/>
      </c>
      <c r="H45" s="65"/>
    </row>
    <row r="46" spans="1:8" ht="20.25" customHeight="1">
      <c r="A46" s="20">
        <f>IF(MAX('入力シート'!$K:$K)&lt;ROW(A34),"",VLOOKUP(ROW(A34),'入力シート'!$K:$U,7,FALSE))</f>
      </c>
      <c r="B46" s="18">
        <f>IF(MAX('入力シート'!$K:$K)&lt;ROW(B34),"",VLOOKUP(ROW(B34),'入力シート'!$K:$U,3,FALSE))</f>
      </c>
      <c r="C46" s="50">
        <f>IF(MAX('入力シート'!$K:$K)&lt;ROW(C34),"",VLOOKUP(ROW(C34),'入力シート'!$K:$U,4,FALSE))</f>
      </c>
      <c r="D46" s="74">
        <f>IF(MAX('入力シート'!$K:$K)&lt;ROW(D34),"",VLOOKUP(ROW(D34),'入力シート'!$K:$U,8,FALSE))</f>
      </c>
      <c r="E46" s="91">
        <f>IF(MAX('入力シート'!$K:$K)&lt;ROW(E34),"",VLOOKUP(ROW(E34),'入力シート'!$K:$U,9,FALSE))</f>
      </c>
      <c r="F46" s="89">
        <f>IF(MAX('入力シート'!$K:$K)&lt;ROW(F34),"",VLOOKUP(ROW(F34),'入力シート'!$K:$U,10,FALSE))</f>
      </c>
      <c r="G46" s="93">
        <f t="shared" si="1"/>
      </c>
      <c r="H46" s="65"/>
    </row>
    <row r="47" spans="1:8" ht="20.25" customHeight="1">
      <c r="A47" s="20">
        <f>IF(MAX('入力シート'!$K:$K)&lt;ROW(A35),"",VLOOKUP(ROW(A35),'入力シート'!$K:$U,7,FALSE))</f>
      </c>
      <c r="B47" s="18">
        <f>IF(MAX('入力シート'!$K:$K)&lt;ROW(B35),"",VLOOKUP(ROW(B35),'入力シート'!$K:$U,3,FALSE))</f>
      </c>
      <c r="C47" s="24">
        <f>IF(MAX('入力シート'!$K:$K)&lt;ROW(C35),"",VLOOKUP(ROW(C35),'入力シート'!$K:$U,4,FALSE))</f>
      </c>
      <c r="D47" s="75">
        <f>IF(MAX('入力シート'!$K:$K)&lt;ROW(D35),"",VLOOKUP(ROW(D35),'入力シート'!$K:$U,8,FALSE))</f>
      </c>
      <c r="E47" s="91">
        <f>IF(MAX('入力シート'!$K:$K)&lt;ROW(E35),"",VLOOKUP(ROW(E35),'入力シート'!$K:$U,9,FALSE))</f>
      </c>
      <c r="F47" s="89">
        <f>IF(MAX('入力シート'!$K:$K)&lt;ROW(F35),"",VLOOKUP(ROW(F35),'入力シート'!$K:$U,10,FALSE))</f>
      </c>
      <c r="G47" s="93">
        <f t="shared" si="1"/>
      </c>
      <c r="H47" s="65"/>
    </row>
    <row r="48" spans="1:8" ht="20.25" customHeight="1">
      <c r="A48" s="20">
        <f>IF(MAX('入力シート'!$K:$K)&lt;ROW(A36),"",VLOOKUP(ROW(A36),'入力シート'!$K:$U,7,FALSE))</f>
      </c>
      <c r="B48" s="18">
        <f>IF(MAX('入力シート'!$K:$K)&lt;ROW(B36),"",VLOOKUP(ROW(B36),'入力シート'!$K:$U,3,FALSE))</f>
      </c>
      <c r="C48" s="24">
        <f>IF(MAX('入力シート'!$K:$K)&lt;ROW(C36),"",VLOOKUP(ROW(C36),'入力シート'!$K:$U,4,FALSE))</f>
      </c>
      <c r="D48" s="75">
        <f>IF(MAX('入力シート'!$K:$K)&lt;ROW(D36),"",VLOOKUP(ROW(D36),'入力シート'!$K:$U,8,FALSE))</f>
      </c>
      <c r="E48" s="91">
        <f>IF(MAX('入力シート'!$K:$K)&lt;ROW(E36),"",VLOOKUP(ROW(E36),'入力シート'!$K:$U,9,FALSE))</f>
      </c>
      <c r="F48" s="89">
        <f>IF(MAX('入力シート'!$K:$K)&lt;ROW(F36),"",VLOOKUP(ROW(F36),'入力シート'!$K:$U,10,FALSE))</f>
      </c>
      <c r="G48" s="93">
        <f t="shared" si="1"/>
      </c>
      <c r="H48" s="65"/>
    </row>
    <row r="49" spans="1:8" ht="20.25" customHeight="1">
      <c r="A49" s="20">
        <f>IF(MAX('入力シート'!$K:$K)&lt;ROW(A37),"",VLOOKUP(ROW(A37),'入力シート'!$K:$U,7,FALSE))</f>
      </c>
      <c r="B49" s="18">
        <f>IF(MAX('入力シート'!$K:$K)&lt;ROW(B37),"",VLOOKUP(ROW(B37),'入力シート'!$K:$U,3,FALSE))</f>
      </c>
      <c r="C49" s="24">
        <f>IF(MAX('入力シート'!$K:$K)&lt;ROW(C37),"",VLOOKUP(ROW(C37),'入力シート'!$K:$U,4,FALSE))</f>
      </c>
      <c r="D49" s="76">
        <f>IF(MAX('入力シート'!$K:$K)&lt;ROW(D37),"",VLOOKUP(ROW(D37),'入力シート'!$K:$U,8,FALSE))</f>
      </c>
      <c r="E49" s="94">
        <f>IF(MAX('入力シート'!$K:$K)&lt;ROW(E37),"",VLOOKUP(ROW(E37),'入力シート'!$K:$U,9,FALSE))</f>
      </c>
      <c r="F49" s="89">
        <f>IF(MAX('入力シート'!$K:$K)&lt;ROW(F37),"",VLOOKUP(ROW(F37),'入力シート'!$K:$U,10,FALSE))</f>
      </c>
      <c r="G49" s="93">
        <f t="shared" si="1"/>
      </c>
      <c r="H49" s="65"/>
    </row>
    <row r="50" spans="1:8" ht="20.25" customHeight="1">
      <c r="A50" s="20">
        <f>IF(MAX('入力シート'!$K:$K)&lt;ROW(A38),"",VLOOKUP(ROW(A38),'入力シート'!$K:$U,7,FALSE))</f>
      </c>
      <c r="B50" s="18">
        <f>IF(MAX('入力シート'!$K:$K)&lt;ROW(B38),"",VLOOKUP(ROW(B38),'入力シート'!$K:$U,3,FALSE))</f>
      </c>
      <c r="C50" s="24">
        <f>IF(MAX('入力シート'!$K:$K)&lt;ROW(C38),"",VLOOKUP(ROW(C38),'入力シート'!$K:$U,4,FALSE))</f>
      </c>
      <c r="D50" s="76">
        <f>IF(MAX('入力シート'!$K:$K)&lt;ROW(D38),"",VLOOKUP(ROW(D38),'入力シート'!$K:$U,8,FALSE))</f>
      </c>
      <c r="E50" s="94">
        <f>IF(MAX('入力シート'!$K:$K)&lt;ROW(E38),"",VLOOKUP(ROW(E38),'入力シート'!$K:$U,9,FALSE))</f>
      </c>
      <c r="F50" s="89">
        <f>IF(MAX('入力シート'!$K:$K)&lt;ROW(F38),"",VLOOKUP(ROW(F38),'入力シート'!$K:$U,10,FALSE))</f>
      </c>
      <c r="G50" s="93">
        <f t="shared" si="1"/>
      </c>
      <c r="H50" s="65"/>
    </row>
    <row r="51" spans="1:8" ht="20.25" customHeight="1">
      <c r="A51" s="20">
        <f>IF(MAX('入力シート'!$K:$K)&lt;ROW(A39),"",VLOOKUP(ROW(A39),'入力シート'!$K:$U,7,FALSE))</f>
      </c>
      <c r="B51" s="18">
        <f>IF(MAX('入力シート'!$K:$K)&lt;ROW(B39),"",VLOOKUP(ROW(B39),'入力シート'!$K:$U,3,FALSE))</f>
      </c>
      <c r="C51" s="24">
        <f>IF(MAX('入力シート'!$K:$K)&lt;ROW(C39),"",VLOOKUP(ROW(C39),'入力シート'!$K:$U,4,FALSE))</f>
      </c>
      <c r="D51" s="76">
        <f>IF(MAX('入力シート'!$K:$K)&lt;ROW(D39),"",VLOOKUP(ROW(D39),'入力シート'!$K:$U,8,FALSE))</f>
      </c>
      <c r="E51" s="94">
        <f>IF(MAX('入力シート'!$K:$K)&lt;ROW(E39),"",VLOOKUP(ROW(E39),'入力シート'!$K:$U,9,FALSE))</f>
      </c>
      <c r="F51" s="89">
        <f>IF(MAX('入力シート'!$K:$K)&lt;ROW(F39),"",VLOOKUP(ROW(F39),'入力シート'!$K:$U,10,FALSE))</f>
      </c>
      <c r="G51" s="93">
        <f t="shared" si="1"/>
      </c>
      <c r="H51" s="65"/>
    </row>
    <row r="52" spans="1:8" ht="20.25" customHeight="1">
      <c r="A52" s="20">
        <f>IF(MAX('入力シート'!$K:$K)&lt;ROW(A40),"",VLOOKUP(ROW(A40),'入力シート'!$K:$U,7,FALSE))</f>
      </c>
      <c r="B52" s="18">
        <f>IF(MAX('入力シート'!$K:$K)&lt;ROW(B40),"",VLOOKUP(ROW(B40),'入力シート'!$K:$U,3,FALSE))</f>
      </c>
      <c r="C52" s="24">
        <f>IF(MAX('入力シート'!$K:$K)&lt;ROW(C40),"",VLOOKUP(ROW(C40),'入力シート'!$K:$U,4,FALSE))</f>
      </c>
      <c r="D52" s="76">
        <f>IF(MAX('入力シート'!$K:$K)&lt;ROW(D40),"",VLOOKUP(ROW(D40),'入力シート'!$K:$U,8,FALSE))</f>
      </c>
      <c r="E52" s="94">
        <f>IF(MAX('入力シート'!$K:$K)&lt;ROW(E40),"",VLOOKUP(ROW(E40),'入力シート'!$K:$U,9,FALSE))</f>
      </c>
      <c r="F52" s="89">
        <f>IF(MAX('入力シート'!$K:$K)&lt;ROW(F40),"",VLOOKUP(ROW(F40),'入力シート'!$K:$U,10,FALSE))</f>
      </c>
      <c r="G52" s="93">
        <f t="shared" si="1"/>
      </c>
      <c r="H52" s="65"/>
    </row>
    <row r="53" spans="1:8" ht="20.25" customHeight="1">
      <c r="A53" s="20">
        <f>IF(MAX('入力シート'!$K:$K)&lt;ROW(A41),"",VLOOKUP(ROW(A41),'入力シート'!$K:$U,7,FALSE))</f>
      </c>
      <c r="B53" s="18">
        <f>IF(MAX('入力シート'!$K:$K)&lt;ROW(B41),"",VLOOKUP(ROW(B41),'入力シート'!$K:$U,3,FALSE))</f>
      </c>
      <c r="C53" s="24">
        <f>IF(MAX('入力シート'!$K:$K)&lt;ROW(C41),"",VLOOKUP(ROW(C41),'入力シート'!$K:$U,4,FALSE))</f>
      </c>
      <c r="D53" s="76">
        <f>IF(MAX('入力シート'!$K:$K)&lt;ROW(D41),"",VLOOKUP(ROW(D41),'入力シート'!$K:$U,8,FALSE))</f>
      </c>
      <c r="E53" s="94">
        <f>IF(MAX('入力シート'!$K:$K)&lt;ROW(E41),"",VLOOKUP(ROW(E41),'入力シート'!$K:$U,9,FALSE))</f>
      </c>
      <c r="F53" s="89">
        <f>IF(MAX('入力シート'!$K:$K)&lt;ROW(F41),"",VLOOKUP(ROW(F41),'入力シート'!$K:$U,10,FALSE))</f>
      </c>
      <c r="G53" s="93">
        <f t="shared" si="1"/>
      </c>
      <c r="H53" s="65"/>
    </row>
    <row r="54" spans="1:8" ht="20.25" customHeight="1">
      <c r="A54" s="20">
        <f>IF(MAX('入力シート'!$K:$K)&lt;ROW(A42),"",VLOOKUP(ROW(A42),'入力シート'!$K:$U,7,FALSE))</f>
      </c>
      <c r="B54" s="18">
        <f>IF(MAX('入力シート'!$K:$K)&lt;ROW(B42),"",VLOOKUP(ROW(B42),'入力シート'!$K:$U,3,FALSE))</f>
      </c>
      <c r="C54" s="24">
        <f>IF(MAX('入力シート'!$K:$K)&lt;ROW(C42),"",VLOOKUP(ROW(C42),'入力シート'!$K:$U,4,FALSE))</f>
      </c>
      <c r="D54" s="76">
        <f>IF(MAX('入力シート'!$K:$K)&lt;ROW(D42),"",VLOOKUP(ROW(D42),'入力シート'!$K:$U,8,FALSE))</f>
      </c>
      <c r="E54" s="94">
        <f>IF(MAX('入力シート'!$K:$K)&lt;ROW(E42),"",VLOOKUP(ROW(E42),'入力シート'!$K:$U,9,FALSE))</f>
      </c>
      <c r="F54" s="89">
        <f>IF(MAX('入力シート'!$K:$K)&lt;ROW(F42),"",VLOOKUP(ROW(F42),'入力シート'!$K:$U,10,FALSE))</f>
      </c>
      <c r="G54" s="93">
        <f t="shared" si="1"/>
      </c>
      <c r="H54" s="65"/>
    </row>
    <row r="55" spans="1:8" ht="20.25" customHeight="1">
      <c r="A55" s="20">
        <f>IF(MAX('入力シート'!$K:$K)&lt;ROW(A43),"",VLOOKUP(ROW(A43),'入力シート'!$K:$U,7,FALSE))</f>
      </c>
      <c r="B55" s="18">
        <f>IF(MAX('入力シート'!$K:$K)&lt;ROW(B43),"",VLOOKUP(ROW(B43),'入力シート'!$K:$U,3,FALSE))</f>
      </c>
      <c r="C55" s="24">
        <f>IF(MAX('入力シート'!$K:$K)&lt;ROW(C43),"",VLOOKUP(ROW(C43),'入力シート'!$K:$U,4,FALSE))</f>
      </c>
      <c r="D55" s="76">
        <f>IF(MAX('入力シート'!$K:$K)&lt;ROW(D43),"",VLOOKUP(ROW(D43),'入力シート'!$K:$U,8,FALSE))</f>
      </c>
      <c r="E55" s="94">
        <f>IF(MAX('入力シート'!$K:$K)&lt;ROW(E43),"",VLOOKUP(ROW(E43),'入力シート'!$K:$U,9,FALSE))</f>
      </c>
      <c r="F55" s="89">
        <f>IF(MAX('入力シート'!$K:$K)&lt;ROW(F43),"",VLOOKUP(ROW(F43),'入力シート'!$K:$U,10,FALSE))</f>
      </c>
      <c r="G55" s="93">
        <f t="shared" si="1"/>
      </c>
      <c r="H55" s="65"/>
    </row>
    <row r="56" spans="1:8" ht="20.25" customHeight="1">
      <c r="A56" s="20">
        <f>IF(MAX('入力シート'!$K:$K)&lt;ROW(A44),"",VLOOKUP(ROW(A44),'入力シート'!$K:$U,7,FALSE))</f>
      </c>
      <c r="B56" s="18">
        <f>IF(MAX('入力シート'!$K:$K)&lt;ROW(B44),"",VLOOKUP(ROW(B44),'入力シート'!$K:$U,3,FALSE))</f>
      </c>
      <c r="C56" s="24">
        <f>IF(MAX('入力シート'!$K:$K)&lt;ROW(C44),"",VLOOKUP(ROW(C44),'入力シート'!$K:$U,4,FALSE))</f>
      </c>
      <c r="D56" s="76">
        <f>IF(MAX('入力シート'!$K:$K)&lt;ROW(D44),"",VLOOKUP(ROW(D44),'入力シート'!$K:$U,8,FALSE))</f>
      </c>
      <c r="E56" s="94">
        <f>IF(MAX('入力シート'!$K:$K)&lt;ROW(E44),"",VLOOKUP(ROW(E44),'入力シート'!$K:$U,9,FALSE))</f>
      </c>
      <c r="F56" s="89">
        <f>IF(MAX('入力シート'!$K:$K)&lt;ROW(F44),"",VLOOKUP(ROW(F44),'入力シート'!$K:$U,10,FALSE))</f>
      </c>
      <c r="G56" s="93">
        <f t="shared" si="1"/>
      </c>
      <c r="H56" s="65"/>
    </row>
    <row r="57" spans="1:8" ht="20.25" customHeight="1">
      <c r="A57" s="20">
        <f>IF(MAX('入力シート'!$K:$K)&lt;ROW(A45),"",VLOOKUP(ROW(A45),'入力シート'!$K:$U,7,FALSE))</f>
      </c>
      <c r="B57" s="18">
        <f>IF(MAX('入力シート'!$K:$K)&lt;ROW(B45),"",VLOOKUP(ROW(B45),'入力シート'!$K:$U,3,FALSE))</f>
      </c>
      <c r="C57" s="24">
        <f>IF(MAX('入力シート'!$K:$K)&lt;ROW(C45),"",VLOOKUP(ROW(C45),'入力シート'!$K:$U,4,FALSE))</f>
      </c>
      <c r="D57" s="76">
        <f>IF(MAX('入力シート'!$K:$K)&lt;ROW(D45),"",VLOOKUP(ROW(D45),'入力シート'!$K:$U,8,FALSE))</f>
      </c>
      <c r="E57" s="94">
        <f>IF(MAX('入力シート'!$K:$K)&lt;ROW(E45),"",VLOOKUP(ROW(E45),'入力シート'!$K:$U,9,FALSE))</f>
      </c>
      <c r="F57" s="89">
        <f>IF(MAX('入力シート'!$K:$K)&lt;ROW(F45),"",VLOOKUP(ROW(F45),'入力シート'!$K:$U,10,FALSE))</f>
      </c>
      <c r="G57" s="93">
        <f t="shared" si="1"/>
      </c>
      <c r="H57" s="65"/>
    </row>
    <row r="58" spans="1:8" ht="20.25" customHeight="1">
      <c r="A58" s="20">
        <f>IF(MAX('入力シート'!$K:$K)&lt;ROW(A46),"",VLOOKUP(ROW(A46),'入力シート'!$K:$U,7,FALSE))</f>
      </c>
      <c r="B58" s="18">
        <f>IF(MAX('入力シート'!$K:$K)&lt;ROW(B46),"",VLOOKUP(ROW(B46),'入力シート'!$K:$U,3,FALSE))</f>
      </c>
      <c r="C58" s="24">
        <f>IF(MAX('入力シート'!$K:$K)&lt;ROW(C46),"",VLOOKUP(ROW(C46),'入力シート'!$K:$U,4,FALSE))</f>
      </c>
      <c r="D58" s="76">
        <f>IF(MAX('入力シート'!$K:$K)&lt;ROW(D46),"",VLOOKUP(ROW(D46),'入力シート'!$K:$U,8,FALSE))</f>
      </c>
      <c r="E58" s="94">
        <f>IF(MAX('入力シート'!$K:$K)&lt;ROW(E46),"",VLOOKUP(ROW(E46),'入力シート'!$K:$U,9,FALSE))</f>
      </c>
      <c r="F58" s="89">
        <f>IF(MAX('入力シート'!$K:$K)&lt;ROW(F46),"",VLOOKUP(ROW(F46),'入力シート'!$K:$U,10,FALSE))</f>
      </c>
      <c r="G58" s="93">
        <f t="shared" si="1"/>
      </c>
      <c r="H58" s="65"/>
    </row>
    <row r="59" spans="1:8" ht="20.25" customHeight="1">
      <c r="A59" s="20">
        <f>IF(MAX('入力シート'!$K:$K)&lt;ROW(A47),"",VLOOKUP(ROW(A47),'入力シート'!$K:$U,7,FALSE))</f>
      </c>
      <c r="B59" s="18">
        <f>IF(MAX('入力シート'!$K:$K)&lt;ROW(B47),"",VLOOKUP(ROW(B47),'入力シート'!$K:$U,3,FALSE))</f>
      </c>
      <c r="C59" s="24">
        <f>IF(MAX('入力シート'!$K:$K)&lt;ROW(C47),"",VLOOKUP(ROW(C47),'入力シート'!$K:$U,4,FALSE))</f>
      </c>
      <c r="D59" s="76">
        <f>IF(MAX('入力シート'!$K:$K)&lt;ROW(D47),"",VLOOKUP(ROW(D47),'入力シート'!$K:$U,8,FALSE))</f>
      </c>
      <c r="E59" s="94">
        <f>IF(MAX('入力シート'!$K:$K)&lt;ROW(E47),"",VLOOKUP(ROW(E47),'入力シート'!$K:$U,9,FALSE))</f>
      </c>
      <c r="F59" s="89">
        <f>IF(MAX('入力シート'!$K:$K)&lt;ROW(F47),"",VLOOKUP(ROW(F47),'入力シート'!$K:$U,10,FALSE))</f>
      </c>
      <c r="G59" s="93">
        <f t="shared" si="1"/>
      </c>
      <c r="H59" s="65"/>
    </row>
    <row r="60" spans="1:8" ht="20.25" customHeight="1">
      <c r="A60" s="20">
        <f>IF(MAX('入力シート'!$K:$K)&lt;ROW(A48),"",VLOOKUP(ROW(A48),'入力シート'!$K:$U,7,FALSE))</f>
      </c>
      <c r="B60" s="18">
        <f>IF(MAX('入力シート'!$K:$K)&lt;ROW(B48),"",VLOOKUP(ROW(B48),'入力シート'!$K:$U,3,FALSE))</f>
      </c>
      <c r="C60" s="24">
        <f>IF(MAX('入力シート'!$K:$K)&lt;ROW(C48),"",VLOOKUP(ROW(C48),'入力シート'!$K:$U,4,FALSE))</f>
      </c>
      <c r="D60" s="76">
        <f>IF(MAX('入力シート'!$K:$K)&lt;ROW(D48),"",VLOOKUP(ROW(D48),'入力シート'!$K:$U,8,FALSE))</f>
      </c>
      <c r="E60" s="94">
        <f>IF(MAX('入力シート'!$K:$K)&lt;ROW(E48),"",VLOOKUP(ROW(E48),'入力シート'!$K:$U,9,FALSE))</f>
      </c>
      <c r="F60" s="89">
        <f>IF(MAX('入力シート'!$K:$K)&lt;ROW(F48),"",VLOOKUP(ROW(F48),'入力シート'!$K:$U,10,FALSE))</f>
      </c>
      <c r="G60" s="93">
        <f t="shared" si="1"/>
      </c>
      <c r="H60" s="65"/>
    </row>
    <row r="61" spans="1:8" ht="20.25" customHeight="1">
      <c r="A61" s="20">
        <f>IF(MAX('入力シート'!$K:$K)&lt;ROW(A49),"",VLOOKUP(ROW(A49),'入力シート'!$K:$U,7,FALSE))</f>
      </c>
      <c r="B61" s="18">
        <f>IF(MAX('入力シート'!$K:$K)&lt;ROW(B49),"",VLOOKUP(ROW(B49),'入力シート'!$K:$U,3,FALSE))</f>
      </c>
      <c r="C61" s="24">
        <f>IF(MAX('入力シート'!$K:$K)&lt;ROW(C49),"",VLOOKUP(ROW(C49),'入力シート'!$K:$U,4,FALSE))</f>
      </c>
      <c r="D61" s="76">
        <f>IF(MAX('入力シート'!$K:$K)&lt;ROW(D49),"",VLOOKUP(ROW(D49),'入力シート'!$K:$U,8,FALSE))</f>
      </c>
      <c r="E61" s="94">
        <f>IF(MAX('入力シート'!$K:$K)&lt;ROW(E49),"",VLOOKUP(ROW(E49),'入力シート'!$K:$U,9,FALSE))</f>
      </c>
      <c r="F61" s="89">
        <f>IF(MAX('入力シート'!$K:$K)&lt;ROW(F49),"",VLOOKUP(ROW(F49),'入力シート'!$K:$U,10,FALSE))</f>
      </c>
      <c r="G61" s="93">
        <f t="shared" si="1"/>
      </c>
      <c r="H61" s="65"/>
    </row>
    <row r="62" spans="1:8" ht="20.25" customHeight="1">
      <c r="A62" s="20">
        <f>IF(MAX('入力シート'!$K:$K)&lt;ROW(A50),"",VLOOKUP(ROW(A50),'入力シート'!$K:$U,7,FALSE))</f>
      </c>
      <c r="B62" s="18">
        <f>IF(MAX('入力シート'!$K:$K)&lt;ROW(B50),"",VLOOKUP(ROW(B50),'入力シート'!$K:$U,3,FALSE))</f>
      </c>
      <c r="C62" s="24">
        <f>IF(MAX('入力シート'!$K:$K)&lt;ROW(C50),"",VLOOKUP(ROW(C50),'入力シート'!$K:$U,4,FALSE))</f>
      </c>
      <c r="D62" s="76">
        <f>IF(MAX('入力シート'!$K:$K)&lt;ROW(D50),"",VLOOKUP(ROW(D50),'入力シート'!$K:$U,8,FALSE))</f>
      </c>
      <c r="E62" s="94">
        <f>IF(MAX('入力シート'!$K:$K)&lt;ROW(E50),"",VLOOKUP(ROW(E50),'入力シート'!$K:$U,9,FALSE))</f>
      </c>
      <c r="F62" s="89">
        <f>IF(MAX('入力シート'!$K:$K)&lt;ROW(F50),"",VLOOKUP(ROW(F50),'入力シート'!$K:$U,10,FALSE))</f>
      </c>
      <c r="G62" s="93">
        <f t="shared" si="1"/>
      </c>
      <c r="H62" s="65"/>
    </row>
    <row r="63" spans="1:8" ht="20.25" customHeight="1">
      <c r="A63" s="20">
        <f>IF(MAX('入力シート'!$K:$K)&lt;ROW(A51),"",VLOOKUP(ROW(A51),'入力シート'!$K:$U,7,FALSE))</f>
      </c>
      <c r="B63" s="18">
        <f>IF(MAX('入力シート'!$K:$K)&lt;ROW(B51),"",VLOOKUP(ROW(B51),'入力シート'!$K:$U,3,FALSE))</f>
      </c>
      <c r="C63" s="24">
        <f>IF(MAX('入力シート'!$K:$K)&lt;ROW(C51),"",VLOOKUP(ROW(C51),'入力シート'!$K:$U,4,FALSE))</f>
      </c>
      <c r="D63" s="76">
        <f>IF(MAX('入力シート'!$K:$K)&lt;ROW(D51),"",VLOOKUP(ROW(D51),'入力シート'!$K:$U,8,FALSE))</f>
      </c>
      <c r="E63" s="94">
        <f>IF(MAX('入力シート'!$K:$K)&lt;ROW(E51),"",VLOOKUP(ROW(E51),'入力シート'!$K:$U,9,FALSE))</f>
      </c>
      <c r="F63" s="89">
        <f>IF(MAX('入力シート'!$K:$K)&lt;ROW(F51),"",VLOOKUP(ROW(F51),'入力シート'!$K:$U,10,FALSE))</f>
      </c>
      <c r="G63" s="93">
        <f t="shared" si="1"/>
      </c>
      <c r="H63" s="65"/>
    </row>
    <row r="64" spans="1:8" ht="20.25" customHeight="1">
      <c r="A64" s="20">
        <f>IF(MAX('入力シート'!$K:$K)&lt;ROW(A52),"",VLOOKUP(ROW(A52),'入力シート'!$K:$U,7,FALSE))</f>
      </c>
      <c r="B64" s="18">
        <f>IF(MAX('入力シート'!$K:$K)&lt;ROW(B52),"",VLOOKUP(ROW(B52),'入力シート'!$K:$U,3,FALSE))</f>
      </c>
      <c r="C64" s="24">
        <f>IF(MAX('入力シート'!$K:$K)&lt;ROW(C52),"",VLOOKUP(ROW(C52),'入力シート'!$K:$U,4,FALSE))</f>
      </c>
      <c r="D64" s="76">
        <f>IF(MAX('入力シート'!$K:$K)&lt;ROW(D52),"",VLOOKUP(ROW(D52),'入力シート'!$K:$U,8,FALSE))</f>
      </c>
      <c r="E64" s="94">
        <f>IF(MAX('入力シート'!$K:$K)&lt;ROW(E52),"",VLOOKUP(ROW(E52),'入力シート'!$K:$U,9,FALSE))</f>
      </c>
      <c r="F64" s="89">
        <f>IF(MAX('入力シート'!$K:$K)&lt;ROW(F52),"",VLOOKUP(ROW(F52),'入力シート'!$K:$U,10,FALSE))</f>
      </c>
      <c r="G64" s="93">
        <f t="shared" si="1"/>
      </c>
      <c r="H64" s="65"/>
    </row>
    <row r="65" spans="1:8" ht="20.25" customHeight="1">
      <c r="A65" s="20">
        <f>IF(MAX('入力シート'!$K:$K)&lt;ROW(A53),"",VLOOKUP(ROW(A53),'入力シート'!$K:$U,7,FALSE))</f>
      </c>
      <c r="B65" s="18">
        <f>IF(MAX('入力シート'!$K:$K)&lt;ROW(B53),"",VLOOKUP(ROW(B53),'入力シート'!$K:$U,3,FALSE))</f>
      </c>
      <c r="C65" s="24">
        <f>IF(MAX('入力シート'!$K:$K)&lt;ROW(C53),"",VLOOKUP(ROW(C53),'入力シート'!$K:$U,4,FALSE))</f>
      </c>
      <c r="D65" s="76">
        <f>IF(MAX('入力シート'!$K:$K)&lt;ROW(D53),"",VLOOKUP(ROW(D53),'入力シート'!$K:$U,8,FALSE))</f>
      </c>
      <c r="E65" s="94">
        <f>IF(MAX('入力シート'!$K:$K)&lt;ROW(E53),"",VLOOKUP(ROW(E53),'入力シート'!$K:$U,9,FALSE))</f>
      </c>
      <c r="F65" s="89">
        <f>IF(MAX('入力シート'!$K:$K)&lt;ROW(F53),"",VLOOKUP(ROW(F53),'入力シート'!$K:$U,10,FALSE))</f>
      </c>
      <c r="G65" s="93">
        <f t="shared" si="1"/>
      </c>
      <c r="H65" s="65"/>
    </row>
    <row r="66" spans="1:8" ht="20.25" customHeight="1">
      <c r="A66" s="20">
        <f>IF(MAX('入力シート'!$K:$K)&lt;ROW(A54),"",VLOOKUP(ROW(A54),'入力シート'!$K:$U,7,FALSE))</f>
      </c>
      <c r="B66" s="18">
        <f>IF(MAX('入力シート'!$K:$K)&lt;ROW(B54),"",VLOOKUP(ROW(B54),'入力シート'!$K:$U,3,FALSE))</f>
      </c>
      <c r="C66" s="24">
        <f>IF(MAX('入力シート'!$K:$K)&lt;ROW(C54),"",VLOOKUP(ROW(C54),'入力シート'!$K:$U,4,FALSE))</f>
      </c>
      <c r="D66" s="76">
        <f>IF(MAX('入力シート'!$K:$K)&lt;ROW(D54),"",VLOOKUP(ROW(D54),'入力シート'!$K:$U,8,FALSE))</f>
      </c>
      <c r="E66" s="94">
        <f>IF(MAX('入力シート'!$K:$K)&lt;ROW(E54),"",VLOOKUP(ROW(E54),'入力シート'!$K:$U,9,FALSE))</f>
      </c>
      <c r="F66" s="89">
        <f>IF(MAX('入力シート'!$K:$K)&lt;ROW(F54),"",VLOOKUP(ROW(F54),'入力シート'!$K:$U,10,FALSE))</f>
      </c>
      <c r="G66" s="93">
        <f t="shared" si="1"/>
      </c>
      <c r="H66" s="65"/>
    </row>
    <row r="67" spans="1:8" ht="20.25" customHeight="1">
      <c r="A67" s="20">
        <f>IF(MAX('入力シート'!$K:$K)&lt;ROW(A55),"",VLOOKUP(ROW(A55),'入力シート'!$K:$U,7,FALSE))</f>
      </c>
      <c r="B67" s="18">
        <f>IF(MAX('入力シート'!$K:$K)&lt;ROW(B55),"",VLOOKUP(ROW(B55),'入力シート'!$K:$U,3,FALSE))</f>
      </c>
      <c r="C67" s="24">
        <f>IF(MAX('入力シート'!$K:$K)&lt;ROW(C55),"",VLOOKUP(ROW(C55),'入力シート'!$K:$U,4,FALSE))</f>
      </c>
      <c r="D67" s="76">
        <f>IF(MAX('入力シート'!$K:$K)&lt;ROW(D55),"",VLOOKUP(ROW(D55),'入力シート'!$K:$U,8,FALSE))</f>
      </c>
      <c r="E67" s="94">
        <f>IF(MAX('入力シート'!$K:$K)&lt;ROW(E55),"",VLOOKUP(ROW(E55),'入力シート'!$K:$U,9,FALSE))</f>
      </c>
      <c r="F67" s="89">
        <f>IF(MAX('入力シート'!$K:$K)&lt;ROW(F55),"",VLOOKUP(ROW(F55),'入力シート'!$K:$U,10,FALSE))</f>
      </c>
      <c r="G67" s="93">
        <f t="shared" si="1"/>
      </c>
      <c r="H67" s="65"/>
    </row>
    <row r="68" spans="1:8" ht="20.25" customHeight="1">
      <c r="A68" s="20">
        <f>IF(MAX('入力シート'!$K:$K)&lt;ROW(A56),"",VLOOKUP(ROW(A56),'入力シート'!$K:$U,7,FALSE))</f>
      </c>
      <c r="B68" s="18">
        <f>IF(MAX('入力シート'!$K:$K)&lt;ROW(B56),"",VLOOKUP(ROW(B56),'入力シート'!$K:$U,3,FALSE))</f>
      </c>
      <c r="C68" s="24">
        <f>IF(MAX('入力シート'!$K:$K)&lt;ROW(C56),"",VLOOKUP(ROW(C56),'入力シート'!$K:$U,4,FALSE))</f>
      </c>
      <c r="D68" s="76">
        <f>IF(MAX('入力シート'!$K:$K)&lt;ROW(D56),"",VLOOKUP(ROW(D56),'入力シート'!$K:$U,8,FALSE))</f>
      </c>
      <c r="E68" s="94">
        <f>IF(MAX('入力シート'!$K:$K)&lt;ROW(E56),"",VLOOKUP(ROW(E56),'入力シート'!$K:$U,9,FALSE))</f>
      </c>
      <c r="F68" s="89">
        <f>IF(MAX('入力シート'!$K:$K)&lt;ROW(F56),"",VLOOKUP(ROW(F56),'入力シート'!$K:$U,10,FALSE))</f>
      </c>
      <c r="G68" s="93">
        <f t="shared" si="1"/>
      </c>
      <c r="H68" s="65"/>
    </row>
    <row r="69" spans="1:8" ht="20.25" customHeight="1">
      <c r="A69" s="20">
        <f>IF(MAX('入力シート'!$K:$K)&lt;ROW(A57),"",VLOOKUP(ROW(A57),'入力シート'!$K:$U,7,FALSE))</f>
      </c>
      <c r="B69" s="18">
        <f>IF(MAX('入力シート'!$K:$K)&lt;ROW(B57),"",VLOOKUP(ROW(B57),'入力シート'!$K:$U,3,FALSE))</f>
      </c>
      <c r="C69" s="24">
        <f>IF(MAX('入力シート'!$K:$K)&lt;ROW(C57),"",VLOOKUP(ROW(C57),'入力シート'!$K:$U,4,FALSE))</f>
      </c>
      <c r="D69" s="76">
        <f>IF(MAX('入力シート'!$K:$K)&lt;ROW(D57),"",VLOOKUP(ROW(D57),'入力シート'!$K:$U,8,FALSE))</f>
      </c>
      <c r="E69" s="94">
        <f>IF(MAX('入力シート'!$K:$K)&lt;ROW(E57),"",VLOOKUP(ROW(E57),'入力シート'!$K:$U,9,FALSE))</f>
      </c>
      <c r="F69" s="89">
        <f>IF(MAX('入力シート'!$K:$K)&lt;ROW(F57),"",VLOOKUP(ROW(F57),'入力シート'!$K:$U,10,FALSE))</f>
      </c>
      <c r="G69" s="93">
        <f t="shared" si="1"/>
      </c>
      <c r="H69" s="65"/>
    </row>
    <row r="70" spans="1:8" ht="20.25" customHeight="1">
      <c r="A70" s="25">
        <f>IF(MAX('入力シート'!$K:$K)&lt;ROW(A58),"",VLOOKUP(ROW(A58),'入力シート'!$K:$U,7,FALSE))</f>
      </c>
      <c r="B70" s="26">
        <f>IF(MAX('入力シート'!$K:$K)&lt;ROW(B58),"",VLOOKUP(ROW(B58),'入力シート'!$K:$U,3,FALSE))</f>
      </c>
      <c r="C70" s="27">
        <f>IF(MAX('入力シート'!$K:$K)&lt;ROW(C58),"",VLOOKUP(ROW(C58),'入力シート'!$K:$U,4,FALSE))</f>
      </c>
      <c r="D70" s="77">
        <f>IF(MAX('入力シート'!$K:$K)&lt;ROW(D58),"",VLOOKUP(ROW(D58),'入力シート'!$K:$U,8,FALSE))</f>
      </c>
      <c r="E70" s="95">
        <f>IF(MAX('入力シート'!$K:$K)&lt;ROW(E58),"",VLOOKUP(ROW(E58),'入力シート'!$K:$U,9,FALSE))</f>
      </c>
      <c r="F70" s="96">
        <f>IF(MAX('入力シート'!$K:$K)&lt;ROW(F58),"",VLOOKUP(ROW(F58),'入力シート'!$K:$U,10,FALSE))</f>
      </c>
      <c r="G70" s="97">
        <f t="shared" si="1"/>
      </c>
      <c r="H70" s="66"/>
    </row>
    <row r="71" spans="1:8" ht="20.25" customHeight="1">
      <c r="A71" s="197" t="s">
        <v>5</v>
      </c>
      <c r="B71" s="198"/>
      <c r="C71" s="198"/>
      <c r="D71" s="199"/>
      <c r="E71" s="98">
        <f>SUM(E41:E70)</f>
        <v>0</v>
      </c>
      <c r="F71" s="99">
        <f>SUM(F41:F70)</f>
        <v>0</v>
      </c>
      <c r="G71" s="100">
        <f>E71-F71</f>
        <v>0</v>
      </c>
      <c r="H71" s="67"/>
    </row>
    <row r="72" ht="22.5" customHeight="1">
      <c r="H72" s="2" t="s">
        <v>6</v>
      </c>
    </row>
  </sheetData>
  <sheetProtection/>
  <mergeCells count="4">
    <mergeCell ref="F1:G1"/>
    <mergeCell ref="A35:D35"/>
    <mergeCell ref="F37:G37"/>
    <mergeCell ref="A71:D71"/>
  </mergeCells>
  <printOptions horizontalCentered="1"/>
  <pageMargins left="0.6692913385826772" right="0.3937007874015748" top="0.5905511811023623" bottom="0.1968503937007874" header="0.5118110236220472" footer="0.2362204724409449"/>
  <pageSetup horizontalDpi="300" verticalDpi="3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S47"/>
  <sheetViews>
    <sheetView showZeros="0" zoomScalePageLayoutView="0" workbookViewId="0" topLeftCell="A1">
      <selection activeCell="T17" sqref="T17"/>
    </sheetView>
  </sheetViews>
  <sheetFormatPr defaultColWidth="4.25390625" defaultRowHeight="15.75" customHeight="1"/>
  <cols>
    <col min="1" max="15" width="4.25390625" style="14" customWidth="1"/>
    <col min="16" max="16" width="11.375" style="14" customWidth="1"/>
    <col min="17" max="17" width="10.375" style="14" customWidth="1"/>
    <col min="18" max="18" width="8.50390625" style="14" customWidth="1"/>
    <col min="19" max="19" width="7.50390625" style="14" customWidth="1"/>
    <col min="20" max="16384" width="4.25390625" style="14" customWidth="1"/>
  </cols>
  <sheetData>
    <row r="1" spans="5:15" ht="15.75" customHeight="1">
      <c r="E1" s="203" t="s">
        <v>30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5:15" ht="15.75" customHeight="1"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6:18" ht="15.75" customHeight="1">
      <c r="P3" s="15" t="s">
        <v>29</v>
      </c>
      <c r="Q3" s="15" t="s">
        <v>31</v>
      </c>
      <c r="R3" s="45" t="s">
        <v>52</v>
      </c>
    </row>
    <row r="4" spans="2:18" ht="36.75" customHeight="1">
      <c r="B4" s="202" t="s">
        <v>6</v>
      </c>
      <c r="C4" s="202"/>
      <c r="D4" s="202"/>
      <c r="E4" s="202"/>
      <c r="F4" s="202"/>
      <c r="G4" s="202"/>
      <c r="H4" s="202"/>
      <c r="P4" s="15">
        <f>IF('入力シート'!R2="","",'入力シート'!R2)</f>
      </c>
      <c r="Q4" s="107">
        <f>IF($R$4="","",VLOOKUP(VLOOKUP(R4,'入力シート'!$L$7:$O$401,4,FALSE),'入力シート'!$Y$5:$AA$14,2,FALSE))</f>
      </c>
      <c r="R4" s="68"/>
    </row>
    <row r="5" spans="6:19" ht="15.75" customHeight="1">
      <c r="F5" s="16"/>
      <c r="G5" s="16"/>
      <c r="H5" s="16"/>
      <c r="M5" s="201" t="s">
        <v>32</v>
      </c>
      <c r="N5" s="201"/>
      <c r="O5" s="201"/>
      <c r="P5" s="201"/>
      <c r="Q5" s="201"/>
      <c r="R5" s="201"/>
      <c r="S5" s="201"/>
    </row>
    <row r="6" spans="2:12" ht="15.75" customHeight="1">
      <c r="B6" s="69"/>
      <c r="C6" s="46" t="s">
        <v>0</v>
      </c>
      <c r="D6" s="69"/>
      <c r="E6" s="46" t="s">
        <v>1</v>
      </c>
      <c r="F6" s="204" t="s">
        <v>65</v>
      </c>
      <c r="G6" s="204"/>
      <c r="H6" s="204"/>
      <c r="I6" s="204"/>
      <c r="J6" s="204"/>
      <c r="K6" s="204"/>
      <c r="L6" s="204"/>
    </row>
    <row r="7" spans="6:16" ht="15.75" customHeight="1">
      <c r="F7" s="205">
        <f>IF($R$4="","",VLOOKUP($R$4,'入力シート'!$Q$7:$R$121,2,FALSE))</f>
      </c>
      <c r="G7" s="205"/>
      <c r="H7" s="205"/>
      <c r="I7" s="205"/>
      <c r="J7" s="205"/>
      <c r="K7" s="205"/>
      <c r="L7" s="205"/>
      <c r="M7" s="205"/>
      <c r="N7" s="205"/>
      <c r="O7" s="205"/>
      <c r="P7" s="14" t="s">
        <v>64</v>
      </c>
    </row>
    <row r="30" spans="2:3" ht="15.75" customHeight="1">
      <c r="B30" s="17" t="s">
        <v>33</v>
      </c>
      <c r="C30" s="17" t="s">
        <v>35</v>
      </c>
    </row>
    <row r="31" spans="2:3" ht="15.75" customHeight="1">
      <c r="B31" s="17"/>
      <c r="C31" s="17" t="s">
        <v>36</v>
      </c>
    </row>
    <row r="32" spans="2:3" ht="15.75" customHeight="1">
      <c r="B32" s="17"/>
      <c r="C32" s="17" t="s">
        <v>34</v>
      </c>
    </row>
    <row r="45" spans="1:2" ht="15.75" customHeight="1">
      <c r="A45" s="17" t="s">
        <v>33</v>
      </c>
      <c r="B45" s="17" t="s">
        <v>35</v>
      </c>
    </row>
    <row r="46" spans="1:2" ht="15.75" customHeight="1">
      <c r="A46" s="17"/>
      <c r="B46" s="17" t="s">
        <v>36</v>
      </c>
    </row>
    <row r="47" spans="1:2" ht="15.75" customHeight="1">
      <c r="A47" s="17"/>
      <c r="B47" s="17" t="s">
        <v>34</v>
      </c>
    </row>
  </sheetData>
  <sheetProtection/>
  <mergeCells count="5">
    <mergeCell ref="M5:S5"/>
    <mergeCell ref="B4:H4"/>
    <mergeCell ref="E1:O2"/>
    <mergeCell ref="F6:L6"/>
    <mergeCell ref="F7:O7"/>
  </mergeCells>
  <printOptions/>
  <pageMargins left="0.75" right="0.21" top="0.66" bottom="0.55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H31"/>
  <sheetViews>
    <sheetView zoomScalePageLayoutView="0" workbookViewId="0" topLeftCell="A1">
      <selection activeCell="H34" sqref="H34"/>
    </sheetView>
  </sheetViews>
  <sheetFormatPr defaultColWidth="15.00390625" defaultRowHeight="24" customHeight="1"/>
  <cols>
    <col min="1" max="1" width="18.00390625" style="7" customWidth="1"/>
    <col min="2" max="5" width="15.625" style="10" customWidth="1"/>
    <col min="6" max="6" width="15.625" style="6" customWidth="1"/>
    <col min="7" max="7" width="14.50390625" style="6" customWidth="1"/>
    <col min="8" max="8" width="19.875" style="6" customWidth="1"/>
    <col min="9" max="16384" width="15.00390625" style="6" customWidth="1"/>
  </cols>
  <sheetData>
    <row r="1" spans="1:6" ht="37.5" customHeight="1">
      <c r="A1" s="209" t="str">
        <f>"令和"&amp;'入力シート'!$R$1&amp;"年度　収支決算書"</f>
        <v>令和6年度　収支決算書</v>
      </c>
      <c r="B1" s="209"/>
      <c r="C1" s="209"/>
      <c r="D1" s="209"/>
      <c r="E1" s="209"/>
      <c r="F1" s="209"/>
    </row>
    <row r="2" spans="5:6" ht="24" customHeight="1">
      <c r="E2" s="70">
        <f>IF('入力シート'!$R$2="","",'入力シート'!$R$2)</f>
      </c>
      <c r="F2" s="40" t="s">
        <v>37</v>
      </c>
    </row>
    <row r="3" spans="1:6" ht="24" customHeight="1">
      <c r="A3" s="8" t="s">
        <v>12</v>
      </c>
      <c r="F3" s="9" t="s">
        <v>28</v>
      </c>
    </row>
    <row r="4" spans="1:6" ht="24" customHeight="1">
      <c r="A4" s="28" t="s">
        <v>13</v>
      </c>
      <c r="B4" s="29" t="s">
        <v>24</v>
      </c>
      <c r="C4" s="37" t="s">
        <v>131</v>
      </c>
      <c r="D4" s="29" t="s">
        <v>25</v>
      </c>
      <c r="E4" s="29" t="s">
        <v>26</v>
      </c>
      <c r="F4" s="28" t="s">
        <v>9</v>
      </c>
    </row>
    <row r="5" spans="1:6" ht="24" customHeight="1">
      <c r="A5" s="28" t="s">
        <v>14</v>
      </c>
      <c r="B5" s="42">
        <f>'入力シート'!$AB$15</f>
        <v>0</v>
      </c>
      <c r="C5" s="86"/>
      <c r="D5" s="132"/>
      <c r="E5" s="132">
        <f>D5-C5</f>
        <v>0</v>
      </c>
      <c r="F5" s="87"/>
    </row>
    <row r="6" spans="1:6" ht="24" customHeight="1">
      <c r="A6" s="28" t="s">
        <v>38</v>
      </c>
      <c r="B6" s="42">
        <f>'入力シート'!$AB$16</f>
        <v>0</v>
      </c>
      <c r="C6" s="86">
        <f>B6</f>
        <v>0</v>
      </c>
      <c r="D6" s="132">
        <f>B6</f>
        <v>0</v>
      </c>
      <c r="E6" s="132">
        <f>D6-C6</f>
        <v>0</v>
      </c>
      <c r="F6" s="87"/>
    </row>
    <row r="7" spans="1:6" ht="24" customHeight="1">
      <c r="A7" s="28" t="s">
        <v>15</v>
      </c>
      <c r="B7" s="42">
        <v>0</v>
      </c>
      <c r="C7" s="86"/>
      <c r="D7" s="132"/>
      <c r="E7" s="132">
        <f>D7-C7</f>
        <v>0</v>
      </c>
      <c r="F7" s="87" t="s">
        <v>132</v>
      </c>
    </row>
    <row r="8" spans="1:6" ht="24" customHeight="1">
      <c r="A8" s="28" t="s">
        <v>16</v>
      </c>
      <c r="B8" s="42">
        <f>SUM(B5:B7)</f>
        <v>0</v>
      </c>
      <c r="C8" s="42">
        <f>SUM(C5:C7)</f>
        <v>0</v>
      </c>
      <c r="D8" s="42">
        <f>SUM(D5:D7)</f>
        <v>0</v>
      </c>
      <c r="E8" s="132">
        <f>D8-C8</f>
        <v>0</v>
      </c>
      <c r="F8" s="87"/>
    </row>
    <row r="9" ht="6" customHeight="1"/>
    <row r="10" ht="24" customHeight="1">
      <c r="A10" s="8" t="s">
        <v>17</v>
      </c>
    </row>
    <row r="11" spans="1:6" ht="24" customHeight="1">
      <c r="A11" s="28" t="s">
        <v>13</v>
      </c>
      <c r="B11" s="29" t="s">
        <v>24</v>
      </c>
      <c r="C11" s="37" t="s">
        <v>131</v>
      </c>
      <c r="D11" s="29" t="s">
        <v>22</v>
      </c>
      <c r="E11" s="29" t="s">
        <v>39</v>
      </c>
      <c r="F11" s="28" t="s">
        <v>9</v>
      </c>
    </row>
    <row r="12" spans="1:6" ht="24" customHeight="1">
      <c r="A12" s="28" t="s">
        <v>93</v>
      </c>
      <c r="B12" s="125">
        <f>'入力シート'!$AB$5</f>
        <v>0</v>
      </c>
      <c r="C12" s="110"/>
      <c r="D12" s="125">
        <f>'賃金'!$F$71</f>
        <v>0</v>
      </c>
      <c r="E12" s="102">
        <f>C12-D12</f>
        <v>0</v>
      </c>
      <c r="F12" s="28"/>
    </row>
    <row r="13" spans="1:6" ht="24" customHeight="1">
      <c r="A13" s="28" t="s">
        <v>40</v>
      </c>
      <c r="B13" s="126">
        <f>'入力シート'!$AB$6</f>
        <v>0</v>
      </c>
      <c r="C13" s="55"/>
      <c r="D13" s="126">
        <f>'報償費'!$F$71</f>
        <v>0</v>
      </c>
      <c r="E13" s="102">
        <f>C13-D13</f>
        <v>0</v>
      </c>
      <c r="F13" s="55"/>
    </row>
    <row r="14" spans="1:6" ht="24" customHeight="1">
      <c r="A14" s="28" t="s">
        <v>18</v>
      </c>
      <c r="B14" s="126">
        <f>'入力シート'!$AB$7</f>
        <v>0</v>
      </c>
      <c r="C14" s="55"/>
      <c r="D14" s="126">
        <f>'旅費'!$F$71</f>
        <v>0</v>
      </c>
      <c r="E14" s="102">
        <f aca="true" t="shared" si="0" ref="E14:E22">C14-D14</f>
        <v>0</v>
      </c>
      <c r="F14" s="55"/>
    </row>
    <row r="15" spans="1:6" ht="24" customHeight="1">
      <c r="A15" s="30" t="s">
        <v>41</v>
      </c>
      <c r="B15" s="127">
        <f>'入力シート'!$AB$8+'入力シート'!$AB$9</f>
        <v>0</v>
      </c>
      <c r="C15" s="83"/>
      <c r="D15" s="127">
        <f>'需用費'!$F$71</f>
        <v>0</v>
      </c>
      <c r="E15" s="106">
        <f t="shared" si="0"/>
        <v>0</v>
      </c>
      <c r="F15" s="83"/>
    </row>
    <row r="16" spans="1:6" ht="24" customHeight="1">
      <c r="A16" s="31" t="s">
        <v>42</v>
      </c>
      <c r="B16" s="128">
        <f>'入力シート'!$AB$8</f>
        <v>0</v>
      </c>
      <c r="C16" s="84"/>
      <c r="D16" s="128">
        <f>'需用費 (食糧費)提出不要'!$F$71</f>
        <v>0</v>
      </c>
      <c r="E16" s="130">
        <f t="shared" si="0"/>
        <v>0</v>
      </c>
      <c r="F16" s="84"/>
    </row>
    <row r="17" spans="1:6" ht="24" customHeight="1">
      <c r="A17" s="32" t="s">
        <v>46</v>
      </c>
      <c r="B17" s="129">
        <f>'入力シート'!$AB$9</f>
        <v>0</v>
      </c>
      <c r="C17" s="85"/>
      <c r="D17" s="129">
        <f>'需用費 (その他需要)提出不要'!$F$71</f>
        <v>0</v>
      </c>
      <c r="E17" s="131">
        <f t="shared" si="0"/>
        <v>0</v>
      </c>
      <c r="F17" s="85"/>
    </row>
    <row r="18" spans="1:6" ht="24" customHeight="1">
      <c r="A18" s="28" t="s">
        <v>43</v>
      </c>
      <c r="B18" s="126">
        <f>'入力シート'!$AB$10</f>
        <v>0</v>
      </c>
      <c r="C18" s="55"/>
      <c r="D18" s="126">
        <f>'役務費'!$F$71</f>
        <v>0</v>
      </c>
      <c r="E18" s="102">
        <f t="shared" si="0"/>
        <v>0</v>
      </c>
      <c r="F18" s="55"/>
    </row>
    <row r="19" spans="1:6" ht="24" customHeight="1">
      <c r="A19" s="38" t="s">
        <v>48</v>
      </c>
      <c r="B19" s="126">
        <f>'入力シート'!$AB$11</f>
        <v>0</v>
      </c>
      <c r="C19" s="55"/>
      <c r="D19" s="126">
        <f>'使用料・賃借料'!$F$71</f>
        <v>0</v>
      </c>
      <c r="E19" s="102">
        <f t="shared" si="0"/>
        <v>0</v>
      </c>
      <c r="F19" s="55"/>
    </row>
    <row r="20" spans="1:6" ht="24" customHeight="1">
      <c r="A20" s="28" t="s">
        <v>44</v>
      </c>
      <c r="B20" s="126">
        <f>'入力シート'!$AB$12</f>
        <v>0</v>
      </c>
      <c r="C20" s="55"/>
      <c r="D20" s="126">
        <f>'備品購入費'!$F$71</f>
        <v>0</v>
      </c>
      <c r="E20" s="102">
        <f t="shared" si="0"/>
        <v>0</v>
      </c>
      <c r="F20" s="55"/>
    </row>
    <row r="21" spans="1:6" ht="24" customHeight="1">
      <c r="A21" s="39" t="s">
        <v>45</v>
      </c>
      <c r="B21" s="126">
        <f>'入力シート'!$AB$13</f>
        <v>0</v>
      </c>
      <c r="C21" s="55"/>
      <c r="D21" s="126">
        <f>'負担金'!$F$71</f>
        <v>0</v>
      </c>
      <c r="E21" s="102">
        <f t="shared" si="0"/>
        <v>0</v>
      </c>
      <c r="F21" s="55"/>
    </row>
    <row r="22" spans="1:6" ht="24" customHeight="1">
      <c r="A22" s="28" t="s">
        <v>19</v>
      </c>
      <c r="B22" s="126">
        <f>'入力シート'!$AB$14</f>
        <v>0</v>
      </c>
      <c r="C22" s="55"/>
      <c r="D22" s="126">
        <f>'予備費'!$F$71</f>
        <v>0</v>
      </c>
      <c r="E22" s="102">
        <f t="shared" si="0"/>
        <v>0</v>
      </c>
      <c r="F22" s="55"/>
    </row>
    <row r="23" spans="1:6" ht="24" customHeight="1">
      <c r="A23" s="28" t="s">
        <v>16</v>
      </c>
      <c r="B23" s="126">
        <f>SUM(B12:B15,B18:B22)</f>
        <v>0</v>
      </c>
      <c r="C23" s="126">
        <f>SUM(C12:C15,C18:C22)</f>
        <v>0</v>
      </c>
      <c r="D23" s="126">
        <f>SUM(D12:D15,D18:D22)</f>
        <v>0</v>
      </c>
      <c r="E23" s="102">
        <f>SUM(E12:E15,E18:E22)</f>
        <v>0</v>
      </c>
      <c r="F23" s="55"/>
    </row>
    <row r="25" ht="24" customHeight="1">
      <c r="A25" s="8" t="s">
        <v>20</v>
      </c>
    </row>
    <row r="26" spans="1:6" ht="24" customHeight="1">
      <c r="A26" s="28" t="s">
        <v>21</v>
      </c>
      <c r="B26" s="29" t="s">
        <v>22</v>
      </c>
      <c r="C26" s="29" t="s">
        <v>23</v>
      </c>
      <c r="D26" s="210" t="s">
        <v>27</v>
      </c>
      <c r="E26" s="210"/>
      <c r="F26" s="210"/>
    </row>
    <row r="27" spans="1:6" ht="24" customHeight="1">
      <c r="A27" s="42">
        <f>$D$8</f>
        <v>0</v>
      </c>
      <c r="B27" s="42">
        <f>$D$23</f>
        <v>0</v>
      </c>
      <c r="C27" s="42">
        <f>E8+E23</f>
        <v>0</v>
      </c>
      <c r="D27" s="211" t="s">
        <v>107</v>
      </c>
      <c r="E27" s="211"/>
      <c r="F27" s="211"/>
    </row>
    <row r="29" spans="3:8" ht="24" customHeight="1">
      <c r="C29" s="70">
        <f>IF('入力シート'!$R$2="","",'入力シート'!$R$2)</f>
      </c>
      <c r="D29" s="212" t="s">
        <v>133</v>
      </c>
      <c r="E29" s="212"/>
      <c r="F29" s="212"/>
      <c r="G29" s="206" t="s">
        <v>137</v>
      </c>
      <c r="H29" s="207"/>
    </row>
    <row r="30" spans="4:6" ht="24" customHeight="1">
      <c r="D30" s="208"/>
      <c r="E30" s="208"/>
      <c r="F30" s="208"/>
    </row>
    <row r="31" spans="3:8" ht="24" customHeight="1">
      <c r="C31" s="70">
        <f>IF('入力シート'!$R$2="","",'入力シート'!$R$2)</f>
      </c>
      <c r="D31" s="212" t="s">
        <v>134</v>
      </c>
      <c r="E31" s="212"/>
      <c r="F31" s="212"/>
      <c r="G31" s="206" t="s">
        <v>137</v>
      </c>
      <c r="H31" s="207"/>
    </row>
  </sheetData>
  <sheetProtection/>
  <mergeCells count="8">
    <mergeCell ref="G29:H29"/>
    <mergeCell ref="G31:H31"/>
    <mergeCell ref="D30:F30"/>
    <mergeCell ref="A1:F1"/>
    <mergeCell ref="D26:F26"/>
    <mergeCell ref="D27:F27"/>
    <mergeCell ref="D31:F31"/>
    <mergeCell ref="D29:F29"/>
  </mergeCells>
  <printOptions/>
  <pageMargins left="0.7480314960629921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72"/>
  <sheetViews>
    <sheetView showZeros="0" zoomScalePageLayoutView="0" workbookViewId="0" topLeftCell="A37">
      <selection activeCell="G41" sqref="G41"/>
    </sheetView>
  </sheetViews>
  <sheetFormatPr defaultColWidth="9.00390625" defaultRowHeight="13.5"/>
  <cols>
    <col min="1" max="3" width="4.375" style="1" customWidth="1"/>
    <col min="4" max="4" width="28.375" style="1" customWidth="1"/>
    <col min="5" max="7" width="11.125" style="1" customWidth="1"/>
    <col min="8" max="8" width="10.00390625" style="1" customWidth="1"/>
    <col min="9" max="16384" width="9.00390625" style="1" customWidth="1"/>
  </cols>
  <sheetData>
    <row r="1" spans="1:8" ht="22.5" customHeight="1">
      <c r="A1" s="43"/>
      <c r="B1" s="43"/>
      <c r="C1" s="43"/>
      <c r="D1" s="48" t="str">
        <f>"令和"&amp;'入力シート'!$R$1&amp;"年度大分県高文連"</f>
        <v>令和6年度大分県高文連</v>
      </c>
      <c r="E1" s="3">
        <f>IF('入力シート'!$R$2="","",'入力シート'!$R$2)</f>
      </c>
      <c r="F1" s="196" t="s">
        <v>61</v>
      </c>
      <c r="G1" s="196"/>
      <c r="H1" s="3" t="s">
        <v>95</v>
      </c>
    </row>
    <row r="2" spans="1:10" ht="22.5" customHeight="1">
      <c r="A2" s="49" t="s">
        <v>102</v>
      </c>
      <c r="B2" s="49"/>
      <c r="C2" s="49"/>
      <c r="D2" s="4"/>
      <c r="F2" s="36"/>
      <c r="G2" s="44" t="s">
        <v>11</v>
      </c>
      <c r="H2" s="133">
        <f>'入力シート'!$AB$8</f>
        <v>0</v>
      </c>
      <c r="J2" s="124" t="s">
        <v>105</v>
      </c>
    </row>
    <row r="3" spans="1:4" ht="4.5" customHeight="1">
      <c r="A3" s="5"/>
      <c r="B3" s="5"/>
      <c r="C3" s="5"/>
      <c r="D3" s="4"/>
    </row>
    <row r="4" spans="1:8" s="3" customFormat="1" ht="20.25" customHeight="1">
      <c r="A4" s="47" t="s">
        <v>75</v>
      </c>
      <c r="B4" s="11" t="s">
        <v>7</v>
      </c>
      <c r="C4" s="12" t="s">
        <v>8</v>
      </c>
      <c r="D4" s="13" t="s">
        <v>10</v>
      </c>
      <c r="E4" s="34" t="s">
        <v>2</v>
      </c>
      <c r="F4" s="35" t="s">
        <v>3</v>
      </c>
      <c r="G4" s="41" t="s">
        <v>4</v>
      </c>
      <c r="H4" s="33" t="s">
        <v>47</v>
      </c>
    </row>
    <row r="5" spans="1:8" ht="20.25" customHeight="1">
      <c r="A5" s="19"/>
      <c r="B5" s="21"/>
      <c r="C5" s="22"/>
      <c r="D5" s="73" t="s">
        <v>76</v>
      </c>
      <c r="E5" s="88">
        <f>$H$2</f>
        <v>0</v>
      </c>
      <c r="F5" s="89"/>
      <c r="G5" s="90">
        <f>IF(AND(E5="",F5=""),"",E5-F5)</f>
        <v>0</v>
      </c>
      <c r="H5" s="64"/>
    </row>
    <row r="6" spans="1:8" ht="20.25" customHeight="1">
      <c r="A6" s="20">
        <f>IF(MAX('入力シート'!$E:$E)&lt;ROW(A1),"",VLOOKUP(ROW(A1),'入力シート'!$E:$U,13,FALSE))</f>
      </c>
      <c r="B6" s="18">
        <f>IF(MAX('入力シート'!$E:$E)&lt;ROW(B1),"",VLOOKUP(ROW(B1),'入力シート'!$E:$U,9,FALSE))</f>
      </c>
      <c r="C6" s="50">
        <f>IF(MAX('入力シート'!$E:$E)&lt;ROW(C1),"",VLOOKUP(ROW(C1),'入力シート'!$E:$U,10,FALSE))</f>
      </c>
      <c r="D6" s="74">
        <f>IF(MAX('入力シート'!$E:$E)&lt;ROW(D1),"",VLOOKUP(ROW(D1),'入力シート'!$E:$U,14,FALSE))</f>
      </c>
      <c r="E6" s="91">
        <f>IF(MAX('入力シート'!$E:$E)&lt;ROW(E1),"",VLOOKUP(ROW(E1),'入力シート'!$E:$U,15,FALSE))</f>
      </c>
      <c r="F6" s="92">
        <f>IF(MAX('入力シート'!$E:$E)&lt;ROW(F1),"",VLOOKUP(ROW(F1),'入力シート'!$E:$U,16,FALSE))</f>
      </c>
      <c r="G6" s="93">
        <f>IF(AND(E6="",F6=""),"",G5+E6-F6)</f>
      </c>
      <c r="H6" s="65"/>
    </row>
    <row r="7" spans="1:8" ht="20.25" customHeight="1">
      <c r="A7" s="20">
        <f>IF(MAX('入力シート'!$E:$E)&lt;ROW(A2),"",VLOOKUP(ROW(A2),'入力シート'!$E:$U,13,FALSE))</f>
      </c>
      <c r="B7" s="18">
        <f>IF(MAX('入力シート'!$E:$E)&lt;ROW(B2),"",VLOOKUP(ROW(B2),'入力シート'!$E:$U,9,FALSE))</f>
      </c>
      <c r="C7" s="50">
        <f>IF(MAX('入力シート'!$E:$E)&lt;ROW(C2),"",VLOOKUP(ROW(C2),'入力シート'!$E:$U,10,FALSE))</f>
      </c>
      <c r="D7" s="74">
        <f>IF(MAX('入力シート'!$E:$E)&lt;ROW(D2),"",VLOOKUP(ROW(D2),'入力シート'!$E:$U,14,FALSE))</f>
      </c>
      <c r="E7" s="91">
        <f>IF(MAX('入力シート'!$E:$E)&lt;ROW(E2),"",VLOOKUP(ROW(E2),'入力シート'!$E:$U,15,FALSE))</f>
      </c>
      <c r="F7" s="89">
        <f>IF(MAX('入力シート'!$E:$E)&lt;ROW(F2),"",VLOOKUP(ROW(F2),'入力シート'!$E:$U,16,FALSE))</f>
      </c>
      <c r="G7" s="93">
        <f aca="true" t="shared" si="0" ref="G7:G34">IF(AND(E7="",F7=""),"",G6+E7-F7)</f>
      </c>
      <c r="H7" s="65"/>
    </row>
    <row r="8" spans="1:8" ht="20.25" customHeight="1">
      <c r="A8" s="20">
        <f>IF(MAX('入力シート'!$E:$E)&lt;ROW(A3),"",VLOOKUP(ROW(A3),'入力シート'!$E:$U,13,FALSE))</f>
      </c>
      <c r="B8" s="18">
        <f>IF(MAX('入力シート'!$E:$E)&lt;ROW(B3),"",VLOOKUP(ROW(B3),'入力シート'!$E:$U,9,FALSE))</f>
      </c>
      <c r="C8" s="50">
        <f>IF(MAX('入力シート'!$E:$E)&lt;ROW(C3),"",VLOOKUP(ROW(C3),'入力シート'!$E:$U,10,FALSE))</f>
      </c>
      <c r="D8" s="74">
        <f>IF(MAX('入力シート'!$E:$E)&lt;ROW(D3),"",VLOOKUP(ROW(D3),'入力シート'!$E:$U,14,FALSE))</f>
      </c>
      <c r="E8" s="91">
        <f>IF(MAX('入力シート'!$E:$E)&lt;ROW(E3),"",VLOOKUP(ROW(E3),'入力シート'!$E:$U,15,FALSE))</f>
      </c>
      <c r="F8" s="89">
        <f>IF(MAX('入力シート'!$E:$E)&lt;ROW(F3),"",VLOOKUP(ROW(F3),'入力シート'!$E:$U,16,FALSE))</f>
      </c>
      <c r="G8" s="93">
        <f t="shared" si="0"/>
      </c>
      <c r="H8" s="65"/>
    </row>
    <row r="9" spans="1:8" ht="20.25" customHeight="1">
      <c r="A9" s="20">
        <f>IF(MAX('入力シート'!$E:$E)&lt;ROW(A4),"",VLOOKUP(ROW(A4),'入力シート'!$E:$U,13,FALSE))</f>
      </c>
      <c r="B9" s="18">
        <f>IF(MAX('入力シート'!$E:$E)&lt;ROW(B4),"",VLOOKUP(ROW(B4),'入力シート'!$E:$U,9,FALSE))</f>
      </c>
      <c r="C9" s="50">
        <f>IF(MAX('入力シート'!$E:$E)&lt;ROW(C4),"",VLOOKUP(ROW(C4),'入力シート'!$E:$U,10,FALSE))</f>
      </c>
      <c r="D9" s="74">
        <f>IF(MAX('入力シート'!$E:$E)&lt;ROW(D4),"",VLOOKUP(ROW(D4),'入力シート'!$E:$U,14,FALSE))</f>
      </c>
      <c r="E9" s="91">
        <f>IF(MAX('入力シート'!$E:$E)&lt;ROW(E4),"",VLOOKUP(ROW(E4),'入力シート'!$E:$U,15,FALSE))</f>
      </c>
      <c r="F9" s="89">
        <f>IF(MAX('入力シート'!$E:$E)&lt;ROW(F4),"",VLOOKUP(ROW(F4),'入力シート'!$E:$U,16,FALSE))</f>
      </c>
      <c r="G9" s="93">
        <f t="shared" si="0"/>
      </c>
      <c r="H9" s="65"/>
    </row>
    <row r="10" spans="1:8" ht="20.25" customHeight="1">
      <c r="A10" s="20">
        <f>IF(MAX('入力シート'!$E:$E)&lt;ROW(A5),"",VLOOKUP(ROW(A5),'入力シート'!$E:$U,13,FALSE))</f>
      </c>
      <c r="B10" s="18">
        <f>IF(MAX('入力シート'!$E:$E)&lt;ROW(B5),"",VLOOKUP(ROW(B5),'入力シート'!$E:$U,9,FALSE))</f>
      </c>
      <c r="C10" s="50">
        <f>IF(MAX('入力シート'!$E:$E)&lt;ROW(C5),"",VLOOKUP(ROW(C5),'入力シート'!$E:$U,10,FALSE))</f>
      </c>
      <c r="D10" s="74">
        <f>IF(MAX('入力シート'!$E:$E)&lt;ROW(D5),"",VLOOKUP(ROW(D5),'入力シート'!$E:$U,14,FALSE))</f>
      </c>
      <c r="E10" s="91">
        <f>IF(MAX('入力シート'!$E:$E)&lt;ROW(E5),"",VLOOKUP(ROW(E5),'入力シート'!$E:$U,15,FALSE))</f>
      </c>
      <c r="F10" s="89">
        <f>IF(MAX('入力シート'!$E:$E)&lt;ROW(F5),"",VLOOKUP(ROW(F5),'入力シート'!$E:$U,16,FALSE))</f>
      </c>
      <c r="G10" s="93">
        <f t="shared" si="0"/>
      </c>
      <c r="H10" s="65"/>
    </row>
    <row r="11" spans="1:8" ht="20.25" customHeight="1">
      <c r="A11" s="20">
        <f>IF(MAX('入力シート'!$E:$E)&lt;ROW(A6),"",VLOOKUP(ROW(A6),'入力シート'!$E:$U,13,FALSE))</f>
      </c>
      <c r="B11" s="18">
        <f>IF(MAX('入力シート'!$E:$E)&lt;ROW(B6),"",VLOOKUP(ROW(B6),'入力シート'!$E:$U,9,FALSE))</f>
      </c>
      <c r="C11" s="24">
        <f>IF(MAX('入力シート'!$E:$E)&lt;ROW(C6),"",VLOOKUP(ROW(C6),'入力シート'!$E:$U,10,FALSE))</f>
      </c>
      <c r="D11" s="75">
        <f>IF(MAX('入力シート'!$E:$E)&lt;ROW(D6),"",VLOOKUP(ROW(D6),'入力シート'!$E:$U,14,FALSE))</f>
      </c>
      <c r="E11" s="91">
        <f>IF(MAX('入力シート'!$E:$E)&lt;ROW(E6),"",VLOOKUP(ROW(E6),'入力シート'!$E:$U,15,FALSE))</f>
      </c>
      <c r="F11" s="89">
        <f>IF(MAX('入力シート'!$E:$E)&lt;ROW(F6),"",VLOOKUP(ROW(F6),'入力シート'!$E:$U,16,FALSE))</f>
      </c>
      <c r="G11" s="93">
        <f t="shared" si="0"/>
      </c>
      <c r="H11" s="65"/>
    </row>
    <row r="12" spans="1:8" ht="20.25" customHeight="1">
      <c r="A12" s="20">
        <f>IF(MAX('入力シート'!$E:$E)&lt;ROW(A7),"",VLOOKUP(ROW(A7),'入力シート'!$E:$U,13,FALSE))</f>
      </c>
      <c r="B12" s="18">
        <f>IF(MAX('入力シート'!$E:$E)&lt;ROW(B7),"",VLOOKUP(ROW(B7),'入力シート'!$E:$U,9,FALSE))</f>
      </c>
      <c r="C12" s="24">
        <f>IF(MAX('入力シート'!$E:$E)&lt;ROW(C7),"",VLOOKUP(ROW(C7),'入力シート'!$E:$U,10,FALSE))</f>
      </c>
      <c r="D12" s="75">
        <f>IF(MAX('入力シート'!$E:$E)&lt;ROW(D7),"",VLOOKUP(ROW(D7),'入力シート'!$E:$U,14,FALSE))</f>
      </c>
      <c r="E12" s="91">
        <f>IF(MAX('入力シート'!$E:$E)&lt;ROW(E7),"",VLOOKUP(ROW(E7),'入力シート'!$E:$U,15,FALSE))</f>
      </c>
      <c r="F12" s="89">
        <f>IF(MAX('入力シート'!$E:$E)&lt;ROW(F7),"",VLOOKUP(ROW(F7),'入力シート'!$E:$U,16,FALSE))</f>
      </c>
      <c r="G12" s="93">
        <f t="shared" si="0"/>
      </c>
      <c r="H12" s="65"/>
    </row>
    <row r="13" spans="1:8" ht="20.25" customHeight="1">
      <c r="A13" s="20">
        <f>IF(MAX('入力シート'!$E:$E)&lt;ROW(A8),"",VLOOKUP(ROW(A8),'入力シート'!$E:$U,13,FALSE))</f>
      </c>
      <c r="B13" s="18">
        <f>IF(MAX('入力シート'!$E:$E)&lt;ROW(B8),"",VLOOKUP(ROW(B8),'入力シート'!$E:$U,9,FALSE))</f>
      </c>
      <c r="C13" s="24">
        <f>IF(MAX('入力シート'!$E:$E)&lt;ROW(C8),"",VLOOKUP(ROW(C8),'入力シート'!$E:$U,10,FALSE))</f>
      </c>
      <c r="D13" s="76">
        <f>IF(MAX('入力シート'!$E:$E)&lt;ROW(D8),"",VLOOKUP(ROW(D8),'入力シート'!$E:$U,14,FALSE))</f>
      </c>
      <c r="E13" s="94">
        <f>IF(MAX('入力シート'!$E:$E)&lt;ROW(E8),"",VLOOKUP(ROW(E8),'入力シート'!$E:$U,15,FALSE))</f>
      </c>
      <c r="F13" s="89">
        <f>IF(MAX('入力シート'!$E:$E)&lt;ROW(F8),"",VLOOKUP(ROW(F8),'入力シート'!$E:$U,16,FALSE))</f>
      </c>
      <c r="G13" s="93">
        <f t="shared" si="0"/>
      </c>
      <c r="H13" s="65"/>
    </row>
    <row r="14" spans="1:8" ht="20.25" customHeight="1">
      <c r="A14" s="20">
        <f>IF(MAX('入力シート'!$E:$E)&lt;ROW(A9),"",VLOOKUP(ROW(A9),'入力シート'!$E:$U,13,FALSE))</f>
      </c>
      <c r="B14" s="18">
        <f>IF(MAX('入力シート'!$E:$E)&lt;ROW(B9),"",VLOOKUP(ROW(B9),'入力シート'!$E:$U,9,FALSE))</f>
      </c>
      <c r="C14" s="24">
        <f>IF(MAX('入力シート'!$E:$E)&lt;ROW(C9),"",VLOOKUP(ROW(C9),'入力シート'!$E:$U,10,FALSE))</f>
      </c>
      <c r="D14" s="76">
        <f>IF(MAX('入力シート'!$E:$E)&lt;ROW(D9),"",VLOOKUP(ROW(D9),'入力シート'!$E:$U,14,FALSE))</f>
      </c>
      <c r="E14" s="94">
        <f>IF(MAX('入力シート'!$E:$E)&lt;ROW(E9),"",VLOOKUP(ROW(E9),'入力シート'!$E:$U,15,FALSE))</f>
      </c>
      <c r="F14" s="89">
        <f>IF(MAX('入力シート'!$E:$E)&lt;ROW(F9),"",VLOOKUP(ROW(F9),'入力シート'!$E:$U,16,FALSE))</f>
      </c>
      <c r="G14" s="93">
        <f t="shared" si="0"/>
      </c>
      <c r="H14" s="65"/>
    </row>
    <row r="15" spans="1:8" ht="20.25" customHeight="1">
      <c r="A15" s="20">
        <f>IF(MAX('入力シート'!$E:$E)&lt;ROW(A10),"",VLOOKUP(ROW(A10),'入力シート'!$E:$U,13,FALSE))</f>
      </c>
      <c r="B15" s="18">
        <f>IF(MAX('入力シート'!$E:$E)&lt;ROW(B10),"",VLOOKUP(ROW(B10),'入力シート'!$E:$U,9,FALSE))</f>
      </c>
      <c r="C15" s="24">
        <f>IF(MAX('入力シート'!$E:$E)&lt;ROW(C10),"",VLOOKUP(ROW(C10),'入力シート'!$E:$U,10,FALSE))</f>
      </c>
      <c r="D15" s="76">
        <f>IF(MAX('入力シート'!$E:$E)&lt;ROW(D10),"",VLOOKUP(ROW(D10),'入力シート'!$E:$U,14,FALSE))</f>
      </c>
      <c r="E15" s="94">
        <f>IF(MAX('入力シート'!$E:$E)&lt;ROW(E10),"",VLOOKUP(ROW(E10),'入力シート'!$E:$U,15,FALSE))</f>
      </c>
      <c r="F15" s="89">
        <f>IF(MAX('入力シート'!$E:$E)&lt;ROW(F10),"",VLOOKUP(ROW(F10),'入力シート'!$E:$U,16,FALSE))</f>
      </c>
      <c r="G15" s="93">
        <f t="shared" si="0"/>
      </c>
      <c r="H15" s="65"/>
    </row>
    <row r="16" spans="1:8" ht="20.25" customHeight="1">
      <c r="A16" s="20">
        <f>IF(MAX('入力シート'!$E:$E)&lt;ROW(A11),"",VLOOKUP(ROW(A11),'入力シート'!$E:$U,13,FALSE))</f>
      </c>
      <c r="B16" s="18">
        <f>IF(MAX('入力シート'!$E:$E)&lt;ROW(B11),"",VLOOKUP(ROW(B11),'入力シート'!$E:$U,9,FALSE))</f>
      </c>
      <c r="C16" s="24">
        <f>IF(MAX('入力シート'!$E:$E)&lt;ROW(C11),"",VLOOKUP(ROW(C11),'入力シート'!$E:$U,10,FALSE))</f>
      </c>
      <c r="D16" s="76">
        <f>IF(MAX('入力シート'!$E:$E)&lt;ROW(D11),"",VLOOKUP(ROW(D11),'入力シート'!$E:$U,14,FALSE))</f>
      </c>
      <c r="E16" s="94">
        <f>IF(MAX('入力シート'!$E:$E)&lt;ROW(E11),"",VLOOKUP(ROW(E11),'入力シート'!$E:$U,15,FALSE))</f>
      </c>
      <c r="F16" s="89">
        <f>IF(MAX('入力シート'!$E:$E)&lt;ROW(F11),"",VLOOKUP(ROW(F11),'入力シート'!$E:$U,16,FALSE))</f>
      </c>
      <c r="G16" s="93">
        <f t="shared" si="0"/>
      </c>
      <c r="H16" s="65"/>
    </row>
    <row r="17" spans="1:8" ht="20.25" customHeight="1">
      <c r="A17" s="20">
        <f>IF(MAX('入力シート'!$E:$E)&lt;ROW(A12),"",VLOOKUP(ROW(A12),'入力シート'!$E:$U,13,FALSE))</f>
      </c>
      <c r="B17" s="18">
        <f>IF(MAX('入力シート'!$E:$E)&lt;ROW(B12),"",VLOOKUP(ROW(B12),'入力シート'!$E:$U,9,FALSE))</f>
      </c>
      <c r="C17" s="24">
        <f>IF(MAX('入力シート'!$E:$E)&lt;ROW(C12),"",VLOOKUP(ROW(C12),'入力シート'!$E:$U,10,FALSE))</f>
      </c>
      <c r="D17" s="76">
        <f>IF(MAX('入力シート'!$E:$E)&lt;ROW(D12),"",VLOOKUP(ROW(D12),'入力シート'!$E:$U,14,FALSE))</f>
      </c>
      <c r="E17" s="94">
        <f>IF(MAX('入力シート'!$E:$E)&lt;ROW(E12),"",VLOOKUP(ROW(E12),'入力シート'!$E:$U,15,FALSE))</f>
      </c>
      <c r="F17" s="89">
        <f>IF(MAX('入力シート'!$E:$E)&lt;ROW(F12),"",VLOOKUP(ROW(F12),'入力シート'!$E:$U,16,FALSE))</f>
      </c>
      <c r="G17" s="93">
        <f t="shared" si="0"/>
      </c>
      <c r="H17" s="65"/>
    </row>
    <row r="18" spans="1:8" ht="20.25" customHeight="1">
      <c r="A18" s="20">
        <f>IF(MAX('入力シート'!$E:$E)&lt;ROW(A13),"",VLOOKUP(ROW(A13),'入力シート'!$E:$U,13,FALSE))</f>
      </c>
      <c r="B18" s="18">
        <f>IF(MAX('入力シート'!$E:$E)&lt;ROW(B13),"",VLOOKUP(ROW(B13),'入力シート'!$E:$U,9,FALSE))</f>
      </c>
      <c r="C18" s="24">
        <f>IF(MAX('入力シート'!$E:$E)&lt;ROW(C13),"",VLOOKUP(ROW(C13),'入力シート'!$E:$U,10,FALSE))</f>
      </c>
      <c r="D18" s="76">
        <f>IF(MAX('入力シート'!$E:$E)&lt;ROW(D13),"",VLOOKUP(ROW(D13),'入力シート'!$E:$U,14,FALSE))</f>
      </c>
      <c r="E18" s="94">
        <f>IF(MAX('入力シート'!$E:$E)&lt;ROW(E13),"",VLOOKUP(ROW(E13),'入力シート'!$E:$U,15,FALSE))</f>
      </c>
      <c r="F18" s="89">
        <f>IF(MAX('入力シート'!$E:$E)&lt;ROW(F13),"",VLOOKUP(ROW(F13),'入力シート'!$E:$U,16,FALSE))</f>
      </c>
      <c r="G18" s="93">
        <f t="shared" si="0"/>
      </c>
      <c r="H18" s="65"/>
    </row>
    <row r="19" spans="1:8" ht="20.25" customHeight="1">
      <c r="A19" s="20">
        <f>IF(MAX('入力シート'!$E:$E)&lt;ROW(A14),"",VLOOKUP(ROW(A14),'入力シート'!$E:$U,13,FALSE))</f>
      </c>
      <c r="B19" s="18">
        <f>IF(MAX('入力シート'!$E:$E)&lt;ROW(B14),"",VLOOKUP(ROW(B14),'入力シート'!$E:$U,9,FALSE))</f>
      </c>
      <c r="C19" s="24">
        <f>IF(MAX('入力シート'!$E:$E)&lt;ROW(C14),"",VLOOKUP(ROW(C14),'入力シート'!$E:$U,10,FALSE))</f>
      </c>
      <c r="D19" s="76">
        <f>IF(MAX('入力シート'!$E:$E)&lt;ROW(D14),"",VLOOKUP(ROW(D14),'入力シート'!$E:$U,14,FALSE))</f>
      </c>
      <c r="E19" s="94">
        <f>IF(MAX('入力シート'!$E:$E)&lt;ROW(E14),"",VLOOKUP(ROW(E14),'入力シート'!$E:$U,15,FALSE))</f>
      </c>
      <c r="F19" s="89">
        <f>IF(MAX('入力シート'!$E:$E)&lt;ROW(F14),"",VLOOKUP(ROW(F14),'入力シート'!$E:$U,16,FALSE))</f>
      </c>
      <c r="G19" s="93">
        <f t="shared" si="0"/>
      </c>
      <c r="H19" s="65"/>
    </row>
    <row r="20" spans="1:8" ht="20.25" customHeight="1">
      <c r="A20" s="20">
        <f>IF(MAX('入力シート'!$E:$E)&lt;ROW(A15),"",VLOOKUP(ROW(A15),'入力シート'!$E:$U,13,FALSE))</f>
      </c>
      <c r="B20" s="18">
        <f>IF(MAX('入力シート'!$E:$E)&lt;ROW(B15),"",VLOOKUP(ROW(B15),'入力シート'!$E:$U,9,FALSE))</f>
      </c>
      <c r="C20" s="24">
        <f>IF(MAX('入力シート'!$E:$E)&lt;ROW(C15),"",VLOOKUP(ROW(C15),'入力シート'!$E:$U,10,FALSE))</f>
      </c>
      <c r="D20" s="76">
        <f>IF(MAX('入力シート'!$E:$E)&lt;ROW(D15),"",VLOOKUP(ROW(D15),'入力シート'!$E:$U,14,FALSE))</f>
      </c>
      <c r="E20" s="94">
        <f>IF(MAX('入力シート'!$E:$E)&lt;ROW(E15),"",VLOOKUP(ROW(E15),'入力シート'!$E:$U,15,FALSE))</f>
      </c>
      <c r="F20" s="89">
        <f>IF(MAX('入力シート'!$E:$E)&lt;ROW(F15),"",VLOOKUP(ROW(F15),'入力シート'!$E:$U,16,FALSE))</f>
      </c>
      <c r="G20" s="93">
        <f t="shared" si="0"/>
      </c>
      <c r="H20" s="65"/>
    </row>
    <row r="21" spans="1:8" ht="20.25" customHeight="1">
      <c r="A21" s="20">
        <f>IF(MAX('入力シート'!$E:$E)&lt;ROW(A16),"",VLOOKUP(ROW(A16),'入力シート'!$E:$U,13,FALSE))</f>
      </c>
      <c r="B21" s="18">
        <f>IF(MAX('入力シート'!$E:$E)&lt;ROW(B16),"",VLOOKUP(ROW(B16),'入力シート'!$E:$U,9,FALSE))</f>
      </c>
      <c r="C21" s="24">
        <f>IF(MAX('入力シート'!$E:$E)&lt;ROW(C16),"",VLOOKUP(ROW(C16),'入力シート'!$E:$U,10,FALSE))</f>
      </c>
      <c r="D21" s="76">
        <f>IF(MAX('入力シート'!$E:$E)&lt;ROW(D16),"",VLOOKUP(ROW(D16),'入力シート'!$E:$U,14,FALSE))</f>
      </c>
      <c r="E21" s="94">
        <f>IF(MAX('入力シート'!$E:$E)&lt;ROW(E16),"",VLOOKUP(ROW(E16),'入力シート'!$E:$U,15,FALSE))</f>
      </c>
      <c r="F21" s="89">
        <f>IF(MAX('入力シート'!$E:$E)&lt;ROW(F16),"",VLOOKUP(ROW(F16),'入力シート'!$E:$U,16,FALSE))</f>
      </c>
      <c r="G21" s="93">
        <f t="shared" si="0"/>
      </c>
      <c r="H21" s="65"/>
    </row>
    <row r="22" spans="1:8" ht="20.25" customHeight="1">
      <c r="A22" s="20">
        <f>IF(MAX('入力シート'!$E:$E)&lt;ROW(A17),"",VLOOKUP(ROW(A17),'入力シート'!$E:$U,13,FALSE))</f>
      </c>
      <c r="B22" s="18">
        <f>IF(MAX('入力シート'!$E:$E)&lt;ROW(B17),"",VLOOKUP(ROW(B17),'入力シート'!$E:$U,9,FALSE))</f>
      </c>
      <c r="C22" s="24">
        <f>IF(MAX('入力シート'!$E:$E)&lt;ROW(C17),"",VLOOKUP(ROW(C17),'入力シート'!$E:$U,10,FALSE))</f>
      </c>
      <c r="D22" s="76">
        <f>IF(MAX('入力シート'!$E:$E)&lt;ROW(D17),"",VLOOKUP(ROW(D17),'入力シート'!$E:$U,14,FALSE))</f>
      </c>
      <c r="E22" s="94">
        <f>IF(MAX('入力シート'!$E:$E)&lt;ROW(E17),"",VLOOKUP(ROW(E17),'入力シート'!$E:$U,15,FALSE))</f>
      </c>
      <c r="F22" s="89">
        <f>IF(MAX('入力シート'!$E:$E)&lt;ROW(F17),"",VLOOKUP(ROW(F17),'入力シート'!$E:$U,16,FALSE))</f>
      </c>
      <c r="G22" s="93">
        <f t="shared" si="0"/>
      </c>
      <c r="H22" s="65"/>
    </row>
    <row r="23" spans="1:8" ht="20.25" customHeight="1">
      <c r="A23" s="20">
        <f>IF(MAX('入力シート'!$E:$E)&lt;ROW(A18),"",VLOOKUP(ROW(A18),'入力シート'!$E:$U,13,FALSE))</f>
      </c>
      <c r="B23" s="18">
        <f>IF(MAX('入力シート'!$E:$E)&lt;ROW(B18),"",VLOOKUP(ROW(B18),'入力シート'!$E:$U,9,FALSE))</f>
      </c>
      <c r="C23" s="24">
        <f>IF(MAX('入力シート'!$E:$E)&lt;ROW(C18),"",VLOOKUP(ROW(C18),'入力シート'!$E:$U,10,FALSE))</f>
      </c>
      <c r="D23" s="76">
        <f>IF(MAX('入力シート'!$E:$E)&lt;ROW(D18),"",VLOOKUP(ROW(D18),'入力シート'!$E:$U,14,FALSE))</f>
      </c>
      <c r="E23" s="94">
        <f>IF(MAX('入力シート'!$E:$E)&lt;ROW(E18),"",VLOOKUP(ROW(E18),'入力シート'!$E:$U,15,FALSE))</f>
      </c>
      <c r="F23" s="89">
        <f>IF(MAX('入力シート'!$E:$E)&lt;ROW(F18),"",VLOOKUP(ROW(F18),'入力シート'!$E:$U,16,FALSE))</f>
      </c>
      <c r="G23" s="93">
        <f t="shared" si="0"/>
      </c>
      <c r="H23" s="65"/>
    </row>
    <row r="24" spans="1:8" ht="20.25" customHeight="1">
      <c r="A24" s="20">
        <f>IF(MAX('入力シート'!$E:$E)&lt;ROW(A19),"",VLOOKUP(ROW(A19),'入力シート'!$E:$U,13,FALSE))</f>
      </c>
      <c r="B24" s="18">
        <f>IF(MAX('入力シート'!$E:$E)&lt;ROW(B19),"",VLOOKUP(ROW(B19),'入力シート'!$E:$U,9,FALSE))</f>
      </c>
      <c r="C24" s="24">
        <f>IF(MAX('入力シート'!$E:$E)&lt;ROW(C19),"",VLOOKUP(ROW(C19),'入力シート'!$E:$U,10,FALSE))</f>
      </c>
      <c r="D24" s="76">
        <f>IF(MAX('入力シート'!$E:$E)&lt;ROW(D19),"",VLOOKUP(ROW(D19),'入力シート'!$E:$U,14,FALSE))</f>
      </c>
      <c r="E24" s="94">
        <f>IF(MAX('入力シート'!$E:$E)&lt;ROW(E19),"",VLOOKUP(ROW(E19),'入力シート'!$E:$U,15,FALSE))</f>
      </c>
      <c r="F24" s="89">
        <f>IF(MAX('入力シート'!$E:$E)&lt;ROW(F19),"",VLOOKUP(ROW(F19),'入力シート'!$E:$U,16,FALSE))</f>
      </c>
      <c r="G24" s="93">
        <f t="shared" si="0"/>
      </c>
      <c r="H24" s="65"/>
    </row>
    <row r="25" spans="1:8" ht="20.25" customHeight="1">
      <c r="A25" s="20">
        <f>IF(MAX('入力シート'!$E:$E)&lt;ROW(A20),"",VLOOKUP(ROW(A20),'入力シート'!$E:$U,13,FALSE))</f>
      </c>
      <c r="B25" s="18">
        <f>IF(MAX('入力シート'!$E:$E)&lt;ROW(B20),"",VLOOKUP(ROW(B20),'入力シート'!$E:$U,9,FALSE))</f>
      </c>
      <c r="C25" s="24">
        <f>IF(MAX('入力シート'!$E:$E)&lt;ROW(C20),"",VLOOKUP(ROW(C20),'入力シート'!$E:$U,10,FALSE))</f>
      </c>
      <c r="D25" s="76">
        <f>IF(MAX('入力シート'!$E:$E)&lt;ROW(D20),"",VLOOKUP(ROW(D20),'入力シート'!$E:$U,14,FALSE))</f>
      </c>
      <c r="E25" s="94">
        <f>IF(MAX('入力シート'!$E:$E)&lt;ROW(E20),"",VLOOKUP(ROW(E20),'入力シート'!$E:$U,15,FALSE))</f>
      </c>
      <c r="F25" s="89">
        <f>IF(MAX('入力シート'!$E:$E)&lt;ROW(F20),"",VLOOKUP(ROW(F20),'入力シート'!$E:$U,16,FALSE))</f>
      </c>
      <c r="G25" s="93">
        <f t="shared" si="0"/>
      </c>
      <c r="H25" s="65"/>
    </row>
    <row r="26" spans="1:8" ht="20.25" customHeight="1">
      <c r="A26" s="20">
        <f>IF(MAX('入力シート'!$E:$E)&lt;ROW(A21),"",VLOOKUP(ROW(A21),'入力シート'!$E:$U,13,FALSE))</f>
      </c>
      <c r="B26" s="18">
        <f>IF(MAX('入力シート'!$E:$E)&lt;ROW(B21),"",VLOOKUP(ROW(B21),'入力シート'!$E:$U,9,FALSE))</f>
      </c>
      <c r="C26" s="24">
        <f>IF(MAX('入力シート'!$E:$E)&lt;ROW(C21),"",VLOOKUP(ROW(C21),'入力シート'!$E:$U,10,FALSE))</f>
      </c>
      <c r="D26" s="76">
        <f>IF(MAX('入力シート'!$E:$E)&lt;ROW(D21),"",VLOOKUP(ROW(D21),'入力シート'!$E:$U,14,FALSE))</f>
      </c>
      <c r="E26" s="94">
        <f>IF(MAX('入力シート'!$E:$E)&lt;ROW(E21),"",VLOOKUP(ROW(E21),'入力シート'!$E:$U,15,FALSE))</f>
      </c>
      <c r="F26" s="89">
        <f>IF(MAX('入力シート'!$E:$E)&lt;ROW(F21),"",VLOOKUP(ROW(F21),'入力シート'!$E:$U,16,FALSE))</f>
      </c>
      <c r="G26" s="93">
        <f t="shared" si="0"/>
      </c>
      <c r="H26" s="65"/>
    </row>
    <row r="27" spans="1:8" ht="20.25" customHeight="1">
      <c r="A27" s="20">
        <f>IF(MAX('入力シート'!$E:$E)&lt;ROW(A22),"",VLOOKUP(ROW(A22),'入力シート'!$E:$U,13,FALSE))</f>
      </c>
      <c r="B27" s="18">
        <f>IF(MAX('入力シート'!$E:$E)&lt;ROW(B22),"",VLOOKUP(ROW(B22),'入力シート'!$E:$U,9,FALSE))</f>
      </c>
      <c r="C27" s="24">
        <f>IF(MAX('入力シート'!$E:$E)&lt;ROW(C22),"",VLOOKUP(ROW(C22),'入力シート'!$E:$U,10,FALSE))</f>
      </c>
      <c r="D27" s="76">
        <f>IF(MAX('入力シート'!$E:$E)&lt;ROW(D22),"",VLOOKUP(ROW(D22),'入力シート'!$E:$U,14,FALSE))</f>
      </c>
      <c r="E27" s="94">
        <f>IF(MAX('入力シート'!$E:$E)&lt;ROW(E22),"",VLOOKUP(ROW(E22),'入力シート'!$E:$U,15,FALSE))</f>
      </c>
      <c r="F27" s="89">
        <f>IF(MAX('入力シート'!$E:$E)&lt;ROW(F22),"",VLOOKUP(ROW(F22),'入力シート'!$E:$U,16,FALSE))</f>
      </c>
      <c r="G27" s="93">
        <f t="shared" si="0"/>
      </c>
      <c r="H27" s="65"/>
    </row>
    <row r="28" spans="1:8" ht="20.25" customHeight="1">
      <c r="A28" s="20">
        <f>IF(MAX('入力シート'!$E:$E)&lt;ROW(A23),"",VLOOKUP(ROW(A23),'入力シート'!$E:$U,13,FALSE))</f>
      </c>
      <c r="B28" s="18">
        <f>IF(MAX('入力シート'!$E:$E)&lt;ROW(B23),"",VLOOKUP(ROW(B23),'入力シート'!$E:$U,9,FALSE))</f>
      </c>
      <c r="C28" s="24">
        <f>IF(MAX('入力シート'!$E:$E)&lt;ROW(C23),"",VLOOKUP(ROW(C23),'入力シート'!$E:$U,10,FALSE))</f>
      </c>
      <c r="D28" s="76">
        <f>IF(MAX('入力シート'!$E:$E)&lt;ROW(D23),"",VLOOKUP(ROW(D23),'入力シート'!$E:$U,14,FALSE))</f>
      </c>
      <c r="E28" s="94">
        <f>IF(MAX('入力シート'!$E:$E)&lt;ROW(E23),"",VLOOKUP(ROW(E23),'入力シート'!$E:$U,15,FALSE))</f>
      </c>
      <c r="F28" s="89">
        <f>IF(MAX('入力シート'!$E:$E)&lt;ROW(F23),"",VLOOKUP(ROW(F23),'入力シート'!$E:$U,16,FALSE))</f>
      </c>
      <c r="G28" s="93">
        <f t="shared" si="0"/>
      </c>
      <c r="H28" s="65"/>
    </row>
    <row r="29" spans="1:8" ht="20.25" customHeight="1">
      <c r="A29" s="20">
        <f>IF(MAX('入力シート'!$E:$E)&lt;ROW(A24),"",VLOOKUP(ROW(A24),'入力シート'!$E:$U,13,FALSE))</f>
      </c>
      <c r="B29" s="18">
        <f>IF(MAX('入力シート'!$E:$E)&lt;ROW(B24),"",VLOOKUP(ROW(B24),'入力シート'!$E:$U,9,FALSE))</f>
      </c>
      <c r="C29" s="24">
        <f>IF(MAX('入力シート'!$E:$E)&lt;ROW(C24),"",VLOOKUP(ROW(C24),'入力シート'!$E:$U,10,FALSE))</f>
      </c>
      <c r="D29" s="76">
        <f>IF(MAX('入力シート'!$E:$E)&lt;ROW(D24),"",VLOOKUP(ROW(D24),'入力シート'!$E:$U,14,FALSE))</f>
      </c>
      <c r="E29" s="94">
        <f>IF(MAX('入力シート'!$E:$E)&lt;ROW(E24),"",VLOOKUP(ROW(E24),'入力シート'!$E:$U,15,FALSE))</f>
      </c>
      <c r="F29" s="89">
        <f>IF(MAX('入力シート'!$E:$E)&lt;ROW(F24),"",VLOOKUP(ROW(F24),'入力シート'!$E:$U,16,FALSE))</f>
      </c>
      <c r="G29" s="93">
        <f t="shared" si="0"/>
      </c>
      <c r="H29" s="65"/>
    </row>
    <row r="30" spans="1:8" ht="20.25" customHeight="1">
      <c r="A30" s="20">
        <f>IF(MAX('入力シート'!$E:$E)&lt;ROW(A25),"",VLOOKUP(ROW(A25),'入力シート'!$E:$U,13,FALSE))</f>
      </c>
      <c r="B30" s="18">
        <f>IF(MAX('入力シート'!$E:$E)&lt;ROW(B25),"",VLOOKUP(ROW(B25),'入力シート'!$E:$U,9,FALSE))</f>
      </c>
      <c r="C30" s="24">
        <f>IF(MAX('入力シート'!$E:$E)&lt;ROW(C25),"",VLOOKUP(ROW(C25),'入力シート'!$E:$U,10,FALSE))</f>
      </c>
      <c r="D30" s="76">
        <f>IF(MAX('入力シート'!$E:$E)&lt;ROW(D25),"",VLOOKUP(ROW(D25),'入力シート'!$E:$U,14,FALSE))</f>
      </c>
      <c r="E30" s="94">
        <f>IF(MAX('入力シート'!$E:$E)&lt;ROW(E25),"",VLOOKUP(ROW(E25),'入力シート'!$E:$U,15,FALSE))</f>
      </c>
      <c r="F30" s="89">
        <f>IF(MAX('入力シート'!$E:$E)&lt;ROW(F25),"",VLOOKUP(ROW(F25),'入力シート'!$E:$U,16,FALSE))</f>
      </c>
      <c r="G30" s="93">
        <f t="shared" si="0"/>
      </c>
      <c r="H30" s="65"/>
    </row>
    <row r="31" spans="1:8" ht="20.25" customHeight="1">
      <c r="A31" s="20">
        <f>IF(MAX('入力シート'!$E:$E)&lt;ROW(A26),"",VLOOKUP(ROW(A26),'入力シート'!$E:$U,13,FALSE))</f>
      </c>
      <c r="B31" s="18">
        <f>IF(MAX('入力シート'!$E:$E)&lt;ROW(B26),"",VLOOKUP(ROW(B26),'入力シート'!$E:$U,9,FALSE))</f>
      </c>
      <c r="C31" s="24">
        <f>IF(MAX('入力シート'!$E:$E)&lt;ROW(C26),"",VLOOKUP(ROW(C26),'入力シート'!$E:$U,10,FALSE))</f>
      </c>
      <c r="D31" s="76">
        <f>IF(MAX('入力シート'!$E:$E)&lt;ROW(D26),"",VLOOKUP(ROW(D26),'入力シート'!$E:$U,14,FALSE))</f>
      </c>
      <c r="E31" s="94">
        <f>IF(MAX('入力シート'!$E:$E)&lt;ROW(E26),"",VLOOKUP(ROW(E26),'入力シート'!$E:$U,15,FALSE))</f>
      </c>
      <c r="F31" s="89">
        <f>IF(MAX('入力シート'!$E:$E)&lt;ROW(F26),"",VLOOKUP(ROW(F26),'入力シート'!$E:$U,16,FALSE))</f>
      </c>
      <c r="G31" s="93">
        <f t="shared" si="0"/>
      </c>
      <c r="H31" s="65"/>
    </row>
    <row r="32" spans="1:8" ht="20.25" customHeight="1">
      <c r="A32" s="20">
        <f>IF(MAX('入力シート'!$E:$E)&lt;ROW(A27),"",VLOOKUP(ROW(A27),'入力シート'!$E:$U,13,FALSE))</f>
      </c>
      <c r="B32" s="18">
        <f>IF(MAX('入力シート'!$E:$E)&lt;ROW(B27),"",VLOOKUP(ROW(B27),'入力シート'!$E:$U,9,FALSE))</f>
      </c>
      <c r="C32" s="24">
        <f>IF(MAX('入力シート'!$E:$E)&lt;ROW(C27),"",VLOOKUP(ROW(C27),'入力シート'!$E:$U,10,FALSE))</f>
      </c>
      <c r="D32" s="76">
        <f>IF(MAX('入力シート'!$E:$E)&lt;ROW(D27),"",VLOOKUP(ROW(D27),'入力シート'!$E:$U,14,FALSE))</f>
      </c>
      <c r="E32" s="94">
        <f>IF(MAX('入力シート'!$E:$E)&lt;ROW(E27),"",VLOOKUP(ROW(E27),'入力シート'!$E:$U,15,FALSE))</f>
      </c>
      <c r="F32" s="89">
        <f>IF(MAX('入力シート'!$E:$E)&lt;ROW(F27),"",VLOOKUP(ROW(F27),'入力シート'!$E:$U,16,FALSE))</f>
      </c>
      <c r="G32" s="93">
        <f t="shared" si="0"/>
      </c>
      <c r="H32" s="65"/>
    </row>
    <row r="33" spans="1:8" ht="20.25" customHeight="1">
      <c r="A33" s="20">
        <f>IF(MAX('入力シート'!$E:$E)&lt;ROW(A28),"",VLOOKUP(ROW(A28),'入力シート'!$E:$U,13,FALSE))</f>
      </c>
      <c r="B33" s="18">
        <f>IF(MAX('入力シート'!$E:$E)&lt;ROW(B28),"",VLOOKUP(ROW(B28),'入力シート'!$E:$U,9,FALSE))</f>
      </c>
      <c r="C33" s="24">
        <f>IF(MAX('入力シート'!$E:$E)&lt;ROW(C28),"",VLOOKUP(ROW(C28),'入力シート'!$E:$U,10,FALSE))</f>
      </c>
      <c r="D33" s="76">
        <f>IF(MAX('入力シート'!$E:$E)&lt;ROW(D28),"",VLOOKUP(ROW(D28),'入力シート'!$E:$U,14,FALSE))</f>
      </c>
      <c r="E33" s="94">
        <f>IF(MAX('入力シート'!$E:$E)&lt;ROW(E28),"",VLOOKUP(ROW(E28),'入力シート'!$E:$U,15,FALSE))</f>
      </c>
      <c r="F33" s="89">
        <f>IF(MAX('入力シート'!$E:$E)&lt;ROW(F28),"",VLOOKUP(ROW(F28),'入力シート'!$E:$U,16,FALSE))</f>
      </c>
      <c r="G33" s="93">
        <f t="shared" si="0"/>
      </c>
      <c r="H33" s="65"/>
    </row>
    <row r="34" spans="1:8" ht="20.25" customHeight="1">
      <c r="A34" s="25">
        <f>IF(MAX('入力シート'!$E:$E)&lt;ROW(A29),"",VLOOKUP(ROW(A29),'入力シート'!$E:$U,13,FALSE))</f>
      </c>
      <c r="B34" s="26">
        <f>IF(MAX('入力シート'!$E:$E)&lt;ROW(B29),"",VLOOKUP(ROW(B29),'入力シート'!$E:$U,9,FALSE))</f>
      </c>
      <c r="C34" s="27">
        <f>IF(MAX('入力シート'!$E:$E)&lt;ROW(C29),"",VLOOKUP(ROW(C29),'入力シート'!$E:$U,10,FALSE))</f>
      </c>
      <c r="D34" s="77">
        <f>IF(MAX('入力シート'!$E:$E)&lt;ROW(D29),"",VLOOKUP(ROW(D29),'入力シート'!$E:$U,14,FALSE))</f>
      </c>
      <c r="E34" s="95">
        <f>IF(MAX('入力シート'!$E:$E)&lt;ROW(E29),"",VLOOKUP(ROW(E29),'入力シート'!$E:$U,15,FALSE))</f>
      </c>
      <c r="F34" s="96">
        <f>IF(MAX('入力シート'!$E:$E)&lt;ROW(F29),"",VLOOKUP(ROW(F29),'入力シート'!$E:$U,16,FALSE))</f>
      </c>
      <c r="G34" s="97">
        <f t="shared" si="0"/>
      </c>
      <c r="H34" s="66"/>
    </row>
    <row r="35" spans="1:8" ht="20.25" customHeight="1">
      <c r="A35" s="197" t="s">
        <v>5</v>
      </c>
      <c r="B35" s="198"/>
      <c r="C35" s="198"/>
      <c r="D35" s="199"/>
      <c r="E35" s="98">
        <f>SUM(E5:E34)</f>
        <v>0</v>
      </c>
      <c r="F35" s="99">
        <f>SUM(F5:F34)</f>
        <v>0</v>
      </c>
      <c r="G35" s="100">
        <f>E35-F35</f>
        <v>0</v>
      </c>
      <c r="H35" s="67"/>
    </row>
    <row r="36" ht="22.5" customHeight="1">
      <c r="H36" s="2" t="s">
        <v>6</v>
      </c>
    </row>
    <row r="37" spans="1:8" ht="22.5" customHeight="1">
      <c r="A37" s="43"/>
      <c r="B37" s="43"/>
      <c r="C37" s="43"/>
      <c r="D37" s="48" t="str">
        <f>"令和"&amp;'入力シート'!$R$1&amp;"年度大分県高文連"</f>
        <v>令和6年度大分県高文連</v>
      </c>
      <c r="E37" s="3">
        <f>IF('入力シート'!$R$2="","",'入力シート'!$R$2)</f>
      </c>
      <c r="F37" s="196" t="s">
        <v>61</v>
      </c>
      <c r="G37" s="196"/>
      <c r="H37" s="3" t="s">
        <v>96</v>
      </c>
    </row>
    <row r="38" spans="1:8" ht="22.5" customHeight="1">
      <c r="A38" s="49" t="s">
        <v>102</v>
      </c>
      <c r="B38" s="49"/>
      <c r="C38" s="49"/>
      <c r="D38" s="4"/>
      <c r="F38" s="36"/>
      <c r="G38" s="112"/>
      <c r="H38" s="113"/>
    </row>
    <row r="39" spans="1:4" ht="4.5" customHeight="1">
      <c r="A39" s="5"/>
      <c r="B39" s="5"/>
      <c r="C39" s="5"/>
      <c r="D39" s="4"/>
    </row>
    <row r="40" spans="1:8" ht="20.25" customHeight="1">
      <c r="A40" s="47" t="s">
        <v>75</v>
      </c>
      <c r="B40" s="11" t="s">
        <v>7</v>
      </c>
      <c r="C40" s="12" t="s">
        <v>8</v>
      </c>
      <c r="D40" s="13" t="s">
        <v>10</v>
      </c>
      <c r="E40" s="34" t="s">
        <v>2</v>
      </c>
      <c r="F40" s="35" t="s">
        <v>3</v>
      </c>
      <c r="G40" s="41" t="s">
        <v>4</v>
      </c>
      <c r="H40" s="33" t="s">
        <v>47</v>
      </c>
    </row>
    <row r="41" spans="1:8" ht="20.25" customHeight="1">
      <c r="A41" s="19"/>
      <c r="B41" s="21"/>
      <c r="C41" s="22"/>
      <c r="D41" s="73" t="s">
        <v>97</v>
      </c>
      <c r="E41" s="88">
        <f>E35</f>
        <v>0</v>
      </c>
      <c r="F41" s="89">
        <f>F35</f>
        <v>0</v>
      </c>
      <c r="G41" s="90">
        <f>G35</f>
        <v>0</v>
      </c>
      <c r="H41" s="64"/>
    </row>
    <row r="42" spans="1:8" ht="20.25" customHeight="1">
      <c r="A42" s="20">
        <f>IF(MAX('入力シート'!$E:$E)&lt;ROW(A30),"",VLOOKUP(ROW(A30),'入力シート'!$E:$U,13,FALSE))</f>
      </c>
      <c r="B42" s="18">
        <f>IF(MAX('入力シート'!$E:$E)&lt;ROW(B30),"",VLOOKUP(ROW(B30),'入力シート'!$E:$U,9,FALSE))</f>
      </c>
      <c r="C42" s="50">
        <f>IF(MAX('入力シート'!$E:$E)&lt;ROW(C30),"",VLOOKUP(ROW(C30),'入力シート'!$E:$U,10,FALSE))</f>
      </c>
      <c r="D42" s="74">
        <f>IF(MAX('入力シート'!$E:$E)&lt;ROW(D30),"",VLOOKUP(ROW(D30),'入力シート'!$E:$U,14,FALSE))</f>
      </c>
      <c r="E42" s="91">
        <f>IF(MAX('入力シート'!$E:$E)&lt;ROW(E30),"",VLOOKUP(ROW(E30),'入力シート'!$E:$U,15,FALSE))</f>
      </c>
      <c r="F42" s="92">
        <f>IF(MAX('入力シート'!$E:$E)&lt;ROW(F30),"",VLOOKUP(ROW(F30),'入力シート'!$E:$U,16,FALSE))</f>
      </c>
      <c r="G42" s="93">
        <f>IF(AND(E42="",F42=""),"",G41+E42-F42)</f>
      </c>
      <c r="H42" s="65"/>
    </row>
    <row r="43" spans="1:8" ht="20.25" customHeight="1">
      <c r="A43" s="20">
        <f>IF(MAX('入力シート'!$E:$E)&lt;ROW(A31),"",VLOOKUP(ROW(A31),'入力シート'!$E:$U,13,FALSE))</f>
      </c>
      <c r="B43" s="18">
        <f>IF(MAX('入力シート'!$E:$E)&lt;ROW(B31),"",VLOOKUP(ROW(B31),'入力シート'!$E:$U,9,FALSE))</f>
      </c>
      <c r="C43" s="50">
        <f>IF(MAX('入力シート'!$E:$E)&lt;ROW(C31),"",VLOOKUP(ROW(C31),'入力シート'!$E:$U,10,FALSE))</f>
      </c>
      <c r="D43" s="74">
        <f>IF(MAX('入力シート'!$E:$E)&lt;ROW(D31),"",VLOOKUP(ROW(D31),'入力シート'!$E:$U,14,FALSE))</f>
      </c>
      <c r="E43" s="91">
        <f>IF(MAX('入力シート'!$E:$E)&lt;ROW(E31),"",VLOOKUP(ROW(E31),'入力シート'!$E:$U,15,FALSE))</f>
      </c>
      <c r="F43" s="89">
        <f>IF(MAX('入力シート'!$E:$E)&lt;ROW(F31),"",VLOOKUP(ROW(F31),'入力シート'!$E:$U,16,FALSE))</f>
      </c>
      <c r="G43" s="93">
        <f aca="true" t="shared" si="1" ref="G43:G70">IF(AND(E43="",F43=""),"",G42+E43-F43)</f>
      </c>
      <c r="H43" s="65"/>
    </row>
    <row r="44" spans="1:8" ht="20.25" customHeight="1">
      <c r="A44" s="20">
        <f>IF(MAX('入力シート'!$E:$E)&lt;ROW(A32),"",VLOOKUP(ROW(A32),'入力シート'!$E:$U,13,FALSE))</f>
      </c>
      <c r="B44" s="18">
        <f>IF(MAX('入力シート'!$E:$E)&lt;ROW(B32),"",VLOOKUP(ROW(B32),'入力シート'!$E:$U,9,FALSE))</f>
      </c>
      <c r="C44" s="50">
        <f>IF(MAX('入力シート'!$E:$E)&lt;ROW(C32),"",VLOOKUP(ROW(C32),'入力シート'!$E:$U,10,FALSE))</f>
      </c>
      <c r="D44" s="74">
        <f>IF(MAX('入力シート'!$E:$E)&lt;ROW(D32),"",VLOOKUP(ROW(D32),'入力シート'!$E:$U,14,FALSE))</f>
      </c>
      <c r="E44" s="91">
        <f>IF(MAX('入力シート'!$E:$E)&lt;ROW(E32),"",VLOOKUP(ROW(E32),'入力シート'!$E:$U,15,FALSE))</f>
      </c>
      <c r="F44" s="89">
        <f>IF(MAX('入力シート'!$E:$E)&lt;ROW(F32),"",VLOOKUP(ROW(F32),'入力シート'!$E:$U,16,FALSE))</f>
      </c>
      <c r="G44" s="93">
        <f t="shared" si="1"/>
      </c>
      <c r="H44" s="65"/>
    </row>
    <row r="45" spans="1:8" ht="20.25" customHeight="1">
      <c r="A45" s="20">
        <f>IF(MAX('入力シート'!$E:$E)&lt;ROW(A33),"",VLOOKUP(ROW(A33),'入力シート'!$E:$U,13,FALSE))</f>
      </c>
      <c r="B45" s="18">
        <f>IF(MAX('入力シート'!$E:$E)&lt;ROW(B33),"",VLOOKUP(ROW(B33),'入力シート'!$E:$U,9,FALSE))</f>
      </c>
      <c r="C45" s="50">
        <f>IF(MAX('入力シート'!$E:$E)&lt;ROW(C33),"",VLOOKUP(ROW(C33),'入力シート'!$E:$U,10,FALSE))</f>
      </c>
      <c r="D45" s="74">
        <f>IF(MAX('入力シート'!$E:$E)&lt;ROW(D33),"",VLOOKUP(ROW(D33),'入力シート'!$E:$U,14,FALSE))</f>
      </c>
      <c r="E45" s="91">
        <f>IF(MAX('入力シート'!$E:$E)&lt;ROW(E33),"",VLOOKUP(ROW(E33),'入力シート'!$E:$U,15,FALSE))</f>
      </c>
      <c r="F45" s="89">
        <f>IF(MAX('入力シート'!$E:$E)&lt;ROW(F33),"",VLOOKUP(ROW(F33),'入力シート'!$E:$U,16,FALSE))</f>
      </c>
      <c r="G45" s="93">
        <f t="shared" si="1"/>
      </c>
      <c r="H45" s="65"/>
    </row>
    <row r="46" spans="1:8" ht="20.25" customHeight="1">
      <c r="A46" s="20">
        <f>IF(MAX('入力シート'!$E:$E)&lt;ROW(A34),"",VLOOKUP(ROW(A34),'入力シート'!$E:$U,13,FALSE))</f>
      </c>
      <c r="B46" s="18">
        <f>IF(MAX('入力シート'!$E:$E)&lt;ROW(B34),"",VLOOKUP(ROW(B34),'入力シート'!$E:$U,9,FALSE))</f>
      </c>
      <c r="C46" s="50">
        <f>IF(MAX('入力シート'!$E:$E)&lt;ROW(C34),"",VLOOKUP(ROW(C34),'入力シート'!$E:$U,10,FALSE))</f>
      </c>
      <c r="D46" s="74">
        <f>IF(MAX('入力シート'!$E:$E)&lt;ROW(D34),"",VLOOKUP(ROW(D34),'入力シート'!$E:$U,14,FALSE))</f>
      </c>
      <c r="E46" s="91">
        <f>IF(MAX('入力シート'!$E:$E)&lt;ROW(E34),"",VLOOKUP(ROW(E34),'入力シート'!$E:$U,15,FALSE))</f>
      </c>
      <c r="F46" s="89">
        <f>IF(MAX('入力シート'!$E:$E)&lt;ROW(F34),"",VLOOKUP(ROW(F34),'入力シート'!$E:$U,16,FALSE))</f>
      </c>
      <c r="G46" s="93">
        <f t="shared" si="1"/>
      </c>
      <c r="H46" s="65"/>
    </row>
    <row r="47" spans="1:8" ht="20.25" customHeight="1">
      <c r="A47" s="20">
        <f>IF(MAX('入力シート'!$E:$E)&lt;ROW(A35),"",VLOOKUP(ROW(A35),'入力シート'!$E:$U,13,FALSE))</f>
      </c>
      <c r="B47" s="18">
        <f>IF(MAX('入力シート'!$E:$E)&lt;ROW(B35),"",VLOOKUP(ROW(B35),'入力シート'!$E:$U,9,FALSE))</f>
      </c>
      <c r="C47" s="24">
        <f>IF(MAX('入力シート'!$E:$E)&lt;ROW(C35),"",VLOOKUP(ROW(C35),'入力シート'!$E:$U,10,FALSE))</f>
      </c>
      <c r="D47" s="75">
        <f>IF(MAX('入力シート'!$E:$E)&lt;ROW(D35),"",VLOOKUP(ROW(D35),'入力シート'!$E:$U,14,FALSE))</f>
      </c>
      <c r="E47" s="91">
        <f>IF(MAX('入力シート'!$E:$E)&lt;ROW(E35),"",VLOOKUP(ROW(E35),'入力シート'!$E:$U,15,FALSE))</f>
      </c>
      <c r="F47" s="89">
        <f>IF(MAX('入力シート'!$E:$E)&lt;ROW(F35),"",VLOOKUP(ROW(F35),'入力シート'!$E:$U,16,FALSE))</f>
      </c>
      <c r="G47" s="93">
        <f t="shared" si="1"/>
      </c>
      <c r="H47" s="65"/>
    </row>
    <row r="48" spans="1:8" ht="20.25" customHeight="1">
      <c r="A48" s="20">
        <f>IF(MAX('入力シート'!$E:$E)&lt;ROW(A36),"",VLOOKUP(ROW(A36),'入力シート'!$E:$U,13,FALSE))</f>
      </c>
      <c r="B48" s="18">
        <f>IF(MAX('入力シート'!$E:$E)&lt;ROW(B36),"",VLOOKUP(ROW(B36),'入力シート'!$E:$U,9,FALSE))</f>
      </c>
      <c r="C48" s="24">
        <f>IF(MAX('入力シート'!$E:$E)&lt;ROW(C36),"",VLOOKUP(ROW(C36),'入力シート'!$E:$U,10,FALSE))</f>
      </c>
      <c r="D48" s="75">
        <f>IF(MAX('入力シート'!$E:$E)&lt;ROW(D36),"",VLOOKUP(ROW(D36),'入力シート'!$E:$U,14,FALSE))</f>
      </c>
      <c r="E48" s="91">
        <f>IF(MAX('入力シート'!$E:$E)&lt;ROW(E36),"",VLOOKUP(ROW(E36),'入力シート'!$E:$U,15,FALSE))</f>
      </c>
      <c r="F48" s="89">
        <f>IF(MAX('入力シート'!$E:$E)&lt;ROW(F36),"",VLOOKUP(ROW(F36),'入力シート'!$E:$U,16,FALSE))</f>
      </c>
      <c r="G48" s="93">
        <f t="shared" si="1"/>
      </c>
      <c r="H48" s="65"/>
    </row>
    <row r="49" spans="1:8" ht="20.25" customHeight="1">
      <c r="A49" s="20">
        <f>IF(MAX('入力シート'!$E:$E)&lt;ROW(A37),"",VLOOKUP(ROW(A37),'入力シート'!$E:$U,13,FALSE))</f>
      </c>
      <c r="B49" s="18">
        <f>IF(MAX('入力シート'!$E:$E)&lt;ROW(B37),"",VLOOKUP(ROW(B37),'入力シート'!$E:$U,9,FALSE))</f>
      </c>
      <c r="C49" s="24">
        <f>IF(MAX('入力シート'!$E:$E)&lt;ROW(C37),"",VLOOKUP(ROW(C37),'入力シート'!$E:$U,10,FALSE))</f>
      </c>
      <c r="D49" s="76">
        <f>IF(MAX('入力シート'!$E:$E)&lt;ROW(D37),"",VLOOKUP(ROW(D37),'入力シート'!$E:$U,14,FALSE))</f>
      </c>
      <c r="E49" s="94">
        <f>IF(MAX('入力シート'!$E:$E)&lt;ROW(E37),"",VLOOKUP(ROW(E37),'入力シート'!$E:$U,15,FALSE))</f>
      </c>
      <c r="F49" s="89">
        <f>IF(MAX('入力シート'!$E:$E)&lt;ROW(F37),"",VLOOKUP(ROW(F37),'入力シート'!$E:$U,16,FALSE))</f>
      </c>
      <c r="G49" s="93">
        <f t="shared" si="1"/>
      </c>
      <c r="H49" s="65"/>
    </row>
    <row r="50" spans="1:8" ht="20.25" customHeight="1">
      <c r="A50" s="20">
        <f>IF(MAX('入力シート'!$E:$E)&lt;ROW(A38),"",VLOOKUP(ROW(A38),'入力シート'!$E:$U,13,FALSE))</f>
      </c>
      <c r="B50" s="18">
        <f>IF(MAX('入力シート'!$E:$E)&lt;ROW(B38),"",VLOOKUP(ROW(B38),'入力シート'!$E:$U,9,FALSE))</f>
      </c>
      <c r="C50" s="24">
        <f>IF(MAX('入力シート'!$E:$E)&lt;ROW(C38),"",VLOOKUP(ROW(C38),'入力シート'!$E:$U,10,FALSE))</f>
      </c>
      <c r="D50" s="76">
        <f>IF(MAX('入力シート'!$E:$E)&lt;ROW(D38),"",VLOOKUP(ROW(D38),'入力シート'!$E:$U,14,FALSE))</f>
      </c>
      <c r="E50" s="94">
        <f>IF(MAX('入力シート'!$E:$E)&lt;ROW(E38),"",VLOOKUP(ROW(E38),'入力シート'!$E:$U,15,FALSE))</f>
      </c>
      <c r="F50" s="89">
        <f>IF(MAX('入力シート'!$E:$E)&lt;ROW(F38),"",VLOOKUP(ROW(F38),'入力シート'!$E:$U,16,FALSE))</f>
      </c>
      <c r="G50" s="93">
        <f t="shared" si="1"/>
      </c>
      <c r="H50" s="65"/>
    </row>
    <row r="51" spans="1:8" ht="20.25" customHeight="1">
      <c r="A51" s="20">
        <f>IF(MAX('入力シート'!$E:$E)&lt;ROW(A39),"",VLOOKUP(ROW(A39),'入力シート'!$E:$U,13,FALSE))</f>
      </c>
      <c r="B51" s="18">
        <f>IF(MAX('入力シート'!$E:$E)&lt;ROW(B39),"",VLOOKUP(ROW(B39),'入力シート'!$E:$U,9,FALSE))</f>
      </c>
      <c r="C51" s="24">
        <f>IF(MAX('入力シート'!$E:$E)&lt;ROW(C39),"",VLOOKUP(ROW(C39),'入力シート'!$E:$U,10,FALSE))</f>
      </c>
      <c r="D51" s="76">
        <f>IF(MAX('入力シート'!$E:$E)&lt;ROW(D39),"",VLOOKUP(ROW(D39),'入力シート'!$E:$U,14,FALSE))</f>
      </c>
      <c r="E51" s="94">
        <f>IF(MAX('入力シート'!$E:$E)&lt;ROW(E39),"",VLOOKUP(ROW(E39),'入力シート'!$E:$U,15,FALSE))</f>
      </c>
      <c r="F51" s="89">
        <f>IF(MAX('入力シート'!$E:$E)&lt;ROW(F39),"",VLOOKUP(ROW(F39),'入力シート'!$E:$U,16,FALSE))</f>
      </c>
      <c r="G51" s="93">
        <f t="shared" si="1"/>
      </c>
      <c r="H51" s="65"/>
    </row>
    <row r="52" spans="1:8" ht="20.25" customHeight="1">
      <c r="A52" s="20">
        <f>IF(MAX('入力シート'!$E:$E)&lt;ROW(A40),"",VLOOKUP(ROW(A40),'入力シート'!$E:$U,13,FALSE))</f>
      </c>
      <c r="B52" s="18">
        <f>IF(MAX('入力シート'!$E:$E)&lt;ROW(B40),"",VLOOKUP(ROW(B40),'入力シート'!$E:$U,9,FALSE))</f>
      </c>
      <c r="C52" s="24">
        <f>IF(MAX('入力シート'!$E:$E)&lt;ROW(C40),"",VLOOKUP(ROW(C40),'入力シート'!$E:$U,10,FALSE))</f>
      </c>
      <c r="D52" s="76">
        <f>IF(MAX('入力シート'!$E:$E)&lt;ROW(D40),"",VLOOKUP(ROW(D40),'入力シート'!$E:$U,14,FALSE))</f>
      </c>
      <c r="E52" s="94">
        <f>IF(MAX('入力シート'!$E:$E)&lt;ROW(E40),"",VLOOKUP(ROW(E40),'入力シート'!$E:$U,15,FALSE))</f>
      </c>
      <c r="F52" s="89">
        <f>IF(MAX('入力シート'!$E:$E)&lt;ROW(F40),"",VLOOKUP(ROW(F40),'入力シート'!$E:$U,16,FALSE))</f>
      </c>
      <c r="G52" s="93">
        <f t="shared" si="1"/>
      </c>
      <c r="H52" s="65"/>
    </row>
    <row r="53" spans="1:8" ht="20.25" customHeight="1">
      <c r="A53" s="20">
        <f>IF(MAX('入力シート'!$E:$E)&lt;ROW(A41),"",VLOOKUP(ROW(A41),'入力シート'!$E:$U,13,FALSE))</f>
      </c>
      <c r="B53" s="18">
        <f>IF(MAX('入力シート'!$E:$E)&lt;ROW(B41),"",VLOOKUP(ROW(B41),'入力シート'!$E:$U,9,FALSE))</f>
      </c>
      <c r="C53" s="24">
        <f>IF(MAX('入力シート'!$E:$E)&lt;ROW(C41),"",VLOOKUP(ROW(C41),'入力シート'!$E:$U,10,FALSE))</f>
      </c>
      <c r="D53" s="76">
        <f>IF(MAX('入力シート'!$E:$E)&lt;ROW(D41),"",VLOOKUP(ROW(D41),'入力シート'!$E:$U,14,FALSE))</f>
      </c>
      <c r="E53" s="94">
        <f>IF(MAX('入力シート'!$E:$E)&lt;ROW(E41),"",VLOOKUP(ROW(E41),'入力シート'!$E:$U,15,FALSE))</f>
      </c>
      <c r="F53" s="89">
        <f>IF(MAX('入力シート'!$E:$E)&lt;ROW(F41),"",VLOOKUP(ROW(F41),'入力シート'!$E:$U,16,FALSE))</f>
      </c>
      <c r="G53" s="93">
        <f t="shared" si="1"/>
      </c>
      <c r="H53" s="65"/>
    </row>
    <row r="54" spans="1:8" ht="20.25" customHeight="1">
      <c r="A54" s="20">
        <f>IF(MAX('入力シート'!$E:$E)&lt;ROW(A42),"",VLOOKUP(ROW(A42),'入力シート'!$E:$U,13,FALSE))</f>
      </c>
      <c r="B54" s="18">
        <f>IF(MAX('入力シート'!$E:$E)&lt;ROW(B42),"",VLOOKUP(ROW(B42),'入力シート'!$E:$U,9,FALSE))</f>
      </c>
      <c r="C54" s="24">
        <f>IF(MAX('入力シート'!$E:$E)&lt;ROW(C42),"",VLOOKUP(ROW(C42),'入力シート'!$E:$U,10,FALSE))</f>
      </c>
      <c r="D54" s="76">
        <f>IF(MAX('入力シート'!$E:$E)&lt;ROW(D42),"",VLOOKUP(ROW(D42),'入力シート'!$E:$U,14,FALSE))</f>
      </c>
      <c r="E54" s="94">
        <f>IF(MAX('入力シート'!$E:$E)&lt;ROW(E42),"",VLOOKUP(ROW(E42),'入力シート'!$E:$U,15,FALSE))</f>
      </c>
      <c r="F54" s="89">
        <f>IF(MAX('入力シート'!$E:$E)&lt;ROW(F42),"",VLOOKUP(ROW(F42),'入力シート'!$E:$U,16,FALSE))</f>
      </c>
      <c r="G54" s="93">
        <f t="shared" si="1"/>
      </c>
      <c r="H54" s="65"/>
    </row>
    <row r="55" spans="1:8" ht="20.25" customHeight="1">
      <c r="A55" s="20">
        <f>IF(MAX('入力シート'!$E:$E)&lt;ROW(A43),"",VLOOKUP(ROW(A43),'入力シート'!$E:$U,13,FALSE))</f>
      </c>
      <c r="B55" s="18">
        <f>IF(MAX('入力シート'!$E:$E)&lt;ROW(B43),"",VLOOKUP(ROW(B43),'入力シート'!$E:$U,9,FALSE))</f>
      </c>
      <c r="C55" s="24">
        <f>IF(MAX('入力シート'!$E:$E)&lt;ROW(C43),"",VLOOKUP(ROW(C43),'入力シート'!$E:$U,10,FALSE))</f>
      </c>
      <c r="D55" s="76">
        <f>IF(MAX('入力シート'!$E:$E)&lt;ROW(D43),"",VLOOKUP(ROW(D43),'入力シート'!$E:$U,14,FALSE))</f>
      </c>
      <c r="E55" s="94">
        <f>IF(MAX('入力シート'!$E:$E)&lt;ROW(E43),"",VLOOKUP(ROW(E43),'入力シート'!$E:$U,15,FALSE))</f>
      </c>
      <c r="F55" s="89">
        <f>IF(MAX('入力シート'!$E:$E)&lt;ROW(F43),"",VLOOKUP(ROW(F43),'入力シート'!$E:$U,16,FALSE))</f>
      </c>
      <c r="G55" s="93">
        <f t="shared" si="1"/>
      </c>
      <c r="H55" s="65"/>
    </row>
    <row r="56" spans="1:8" ht="20.25" customHeight="1">
      <c r="A56" s="20">
        <f>IF(MAX('入力シート'!$E:$E)&lt;ROW(A44),"",VLOOKUP(ROW(A44),'入力シート'!$E:$U,13,FALSE))</f>
      </c>
      <c r="B56" s="18">
        <f>IF(MAX('入力シート'!$E:$E)&lt;ROW(B44),"",VLOOKUP(ROW(B44),'入力シート'!$E:$U,9,FALSE))</f>
      </c>
      <c r="C56" s="24">
        <f>IF(MAX('入力シート'!$E:$E)&lt;ROW(C44),"",VLOOKUP(ROW(C44),'入力シート'!$E:$U,10,FALSE))</f>
      </c>
      <c r="D56" s="76">
        <f>IF(MAX('入力シート'!$E:$E)&lt;ROW(D44),"",VLOOKUP(ROW(D44),'入力シート'!$E:$U,14,FALSE))</f>
      </c>
      <c r="E56" s="94">
        <f>IF(MAX('入力シート'!$E:$E)&lt;ROW(E44),"",VLOOKUP(ROW(E44),'入力シート'!$E:$U,15,FALSE))</f>
      </c>
      <c r="F56" s="89">
        <f>IF(MAX('入力シート'!$E:$E)&lt;ROW(F44),"",VLOOKUP(ROW(F44),'入力シート'!$E:$U,16,FALSE))</f>
      </c>
      <c r="G56" s="93">
        <f t="shared" si="1"/>
      </c>
      <c r="H56" s="65"/>
    </row>
    <row r="57" spans="1:8" ht="20.25" customHeight="1">
      <c r="A57" s="20">
        <f>IF(MAX('入力シート'!$E:$E)&lt;ROW(A45),"",VLOOKUP(ROW(A45),'入力シート'!$E:$U,13,FALSE))</f>
      </c>
      <c r="B57" s="18">
        <f>IF(MAX('入力シート'!$E:$E)&lt;ROW(B45),"",VLOOKUP(ROW(B45),'入力シート'!$E:$U,9,FALSE))</f>
      </c>
      <c r="C57" s="24">
        <f>IF(MAX('入力シート'!$E:$E)&lt;ROW(C45),"",VLOOKUP(ROW(C45),'入力シート'!$E:$U,10,FALSE))</f>
      </c>
      <c r="D57" s="76">
        <f>IF(MAX('入力シート'!$E:$E)&lt;ROW(D45),"",VLOOKUP(ROW(D45),'入力シート'!$E:$U,14,FALSE))</f>
      </c>
      <c r="E57" s="94">
        <f>IF(MAX('入力シート'!$E:$E)&lt;ROW(E45),"",VLOOKUP(ROW(E45),'入力シート'!$E:$U,15,FALSE))</f>
      </c>
      <c r="F57" s="89">
        <f>IF(MAX('入力シート'!$E:$E)&lt;ROW(F45),"",VLOOKUP(ROW(F45),'入力シート'!$E:$U,16,FALSE))</f>
      </c>
      <c r="G57" s="93">
        <f t="shared" si="1"/>
      </c>
      <c r="H57" s="65"/>
    </row>
    <row r="58" spans="1:8" ht="20.25" customHeight="1">
      <c r="A58" s="20">
        <f>IF(MAX('入力シート'!$E:$E)&lt;ROW(A46),"",VLOOKUP(ROW(A46),'入力シート'!$E:$U,13,FALSE))</f>
      </c>
      <c r="B58" s="18">
        <f>IF(MAX('入力シート'!$E:$E)&lt;ROW(B46),"",VLOOKUP(ROW(B46),'入力シート'!$E:$U,9,FALSE))</f>
      </c>
      <c r="C58" s="24">
        <f>IF(MAX('入力シート'!$E:$E)&lt;ROW(C46),"",VLOOKUP(ROW(C46),'入力シート'!$E:$U,10,FALSE))</f>
      </c>
      <c r="D58" s="76">
        <f>IF(MAX('入力シート'!$E:$E)&lt;ROW(D46),"",VLOOKUP(ROW(D46),'入力シート'!$E:$U,14,FALSE))</f>
      </c>
      <c r="E58" s="94">
        <f>IF(MAX('入力シート'!$E:$E)&lt;ROW(E46),"",VLOOKUP(ROW(E46),'入力シート'!$E:$U,15,FALSE))</f>
      </c>
      <c r="F58" s="89">
        <f>IF(MAX('入力シート'!$E:$E)&lt;ROW(F46),"",VLOOKUP(ROW(F46),'入力シート'!$E:$U,16,FALSE))</f>
      </c>
      <c r="G58" s="93">
        <f t="shared" si="1"/>
      </c>
      <c r="H58" s="65"/>
    </row>
    <row r="59" spans="1:8" ht="20.25" customHeight="1">
      <c r="A59" s="20">
        <f>IF(MAX('入力シート'!$E:$E)&lt;ROW(A47),"",VLOOKUP(ROW(A47),'入力シート'!$E:$U,13,FALSE))</f>
      </c>
      <c r="B59" s="18">
        <f>IF(MAX('入力シート'!$E:$E)&lt;ROW(B47),"",VLOOKUP(ROW(B47),'入力シート'!$E:$U,9,FALSE))</f>
      </c>
      <c r="C59" s="24">
        <f>IF(MAX('入力シート'!$E:$E)&lt;ROW(C47),"",VLOOKUP(ROW(C47),'入力シート'!$E:$U,10,FALSE))</f>
      </c>
      <c r="D59" s="76">
        <f>IF(MAX('入力シート'!$E:$E)&lt;ROW(D47),"",VLOOKUP(ROW(D47),'入力シート'!$E:$U,14,FALSE))</f>
      </c>
      <c r="E59" s="94">
        <f>IF(MAX('入力シート'!$E:$E)&lt;ROW(E47),"",VLOOKUP(ROW(E47),'入力シート'!$E:$U,15,FALSE))</f>
      </c>
      <c r="F59" s="89">
        <f>IF(MAX('入力シート'!$E:$E)&lt;ROW(F47),"",VLOOKUP(ROW(F47),'入力シート'!$E:$U,16,FALSE))</f>
      </c>
      <c r="G59" s="93">
        <f t="shared" si="1"/>
      </c>
      <c r="H59" s="65"/>
    </row>
    <row r="60" spans="1:8" ht="20.25" customHeight="1">
      <c r="A60" s="20">
        <f>IF(MAX('入力シート'!$E:$E)&lt;ROW(A48),"",VLOOKUP(ROW(A48),'入力シート'!$E:$U,13,FALSE))</f>
      </c>
      <c r="B60" s="18">
        <f>IF(MAX('入力シート'!$E:$E)&lt;ROW(B48),"",VLOOKUP(ROW(B48),'入力シート'!$E:$U,9,FALSE))</f>
      </c>
      <c r="C60" s="24">
        <f>IF(MAX('入力シート'!$E:$E)&lt;ROW(C48),"",VLOOKUP(ROW(C48),'入力シート'!$E:$U,10,FALSE))</f>
      </c>
      <c r="D60" s="76">
        <f>IF(MAX('入力シート'!$E:$E)&lt;ROW(D48),"",VLOOKUP(ROW(D48),'入力シート'!$E:$U,14,FALSE))</f>
      </c>
      <c r="E60" s="94">
        <f>IF(MAX('入力シート'!$E:$E)&lt;ROW(E48),"",VLOOKUP(ROW(E48),'入力シート'!$E:$U,15,FALSE))</f>
      </c>
      <c r="F60" s="89">
        <f>IF(MAX('入力シート'!$E:$E)&lt;ROW(F48),"",VLOOKUP(ROW(F48),'入力シート'!$E:$U,16,FALSE))</f>
      </c>
      <c r="G60" s="93">
        <f t="shared" si="1"/>
      </c>
      <c r="H60" s="65"/>
    </row>
    <row r="61" spans="1:8" ht="20.25" customHeight="1">
      <c r="A61" s="20">
        <f>IF(MAX('入力シート'!$E:$E)&lt;ROW(A49),"",VLOOKUP(ROW(A49),'入力シート'!$E:$U,13,FALSE))</f>
      </c>
      <c r="B61" s="18">
        <f>IF(MAX('入力シート'!$E:$E)&lt;ROW(B49),"",VLOOKUP(ROW(B49),'入力シート'!$E:$U,9,FALSE))</f>
      </c>
      <c r="C61" s="24">
        <f>IF(MAX('入力シート'!$E:$E)&lt;ROW(C49),"",VLOOKUP(ROW(C49),'入力シート'!$E:$U,10,FALSE))</f>
      </c>
      <c r="D61" s="76">
        <f>IF(MAX('入力シート'!$E:$E)&lt;ROW(D49),"",VLOOKUP(ROW(D49),'入力シート'!$E:$U,14,FALSE))</f>
      </c>
      <c r="E61" s="94">
        <f>IF(MAX('入力シート'!$E:$E)&lt;ROW(E49),"",VLOOKUP(ROW(E49),'入力シート'!$E:$U,15,FALSE))</f>
      </c>
      <c r="F61" s="89">
        <f>IF(MAX('入力シート'!$E:$E)&lt;ROW(F49),"",VLOOKUP(ROW(F49),'入力シート'!$E:$U,16,FALSE))</f>
      </c>
      <c r="G61" s="93">
        <f t="shared" si="1"/>
      </c>
      <c r="H61" s="65"/>
    </row>
    <row r="62" spans="1:8" ht="20.25" customHeight="1">
      <c r="A62" s="20">
        <f>IF(MAX('入力シート'!$E:$E)&lt;ROW(A50),"",VLOOKUP(ROW(A50),'入力シート'!$E:$U,13,FALSE))</f>
      </c>
      <c r="B62" s="18">
        <f>IF(MAX('入力シート'!$E:$E)&lt;ROW(B50),"",VLOOKUP(ROW(B50),'入力シート'!$E:$U,9,FALSE))</f>
      </c>
      <c r="C62" s="24">
        <f>IF(MAX('入力シート'!$E:$E)&lt;ROW(C50),"",VLOOKUP(ROW(C50),'入力シート'!$E:$U,10,FALSE))</f>
      </c>
      <c r="D62" s="76">
        <f>IF(MAX('入力シート'!$E:$E)&lt;ROW(D50),"",VLOOKUP(ROW(D50),'入力シート'!$E:$U,14,FALSE))</f>
      </c>
      <c r="E62" s="94">
        <f>IF(MAX('入力シート'!$E:$E)&lt;ROW(E50),"",VLOOKUP(ROW(E50),'入力シート'!$E:$U,15,FALSE))</f>
      </c>
      <c r="F62" s="89">
        <f>IF(MAX('入力シート'!$E:$E)&lt;ROW(F50),"",VLOOKUP(ROW(F50),'入力シート'!$E:$U,16,FALSE))</f>
      </c>
      <c r="G62" s="93">
        <f t="shared" si="1"/>
      </c>
      <c r="H62" s="65"/>
    </row>
    <row r="63" spans="1:8" ht="20.25" customHeight="1">
      <c r="A63" s="20">
        <f>IF(MAX('入力シート'!$E:$E)&lt;ROW(A51),"",VLOOKUP(ROW(A51),'入力シート'!$E:$U,13,FALSE))</f>
      </c>
      <c r="B63" s="18">
        <f>IF(MAX('入力シート'!$E:$E)&lt;ROW(B51),"",VLOOKUP(ROW(B51),'入力シート'!$E:$U,9,FALSE))</f>
      </c>
      <c r="C63" s="24">
        <f>IF(MAX('入力シート'!$E:$E)&lt;ROW(C51),"",VLOOKUP(ROW(C51),'入力シート'!$E:$U,10,FALSE))</f>
      </c>
      <c r="D63" s="76">
        <f>IF(MAX('入力シート'!$E:$E)&lt;ROW(D51),"",VLOOKUP(ROW(D51),'入力シート'!$E:$U,14,FALSE))</f>
      </c>
      <c r="E63" s="94">
        <f>IF(MAX('入力シート'!$E:$E)&lt;ROW(E51),"",VLOOKUP(ROW(E51),'入力シート'!$E:$U,15,FALSE))</f>
      </c>
      <c r="F63" s="89">
        <f>IF(MAX('入力シート'!$E:$E)&lt;ROW(F51),"",VLOOKUP(ROW(F51),'入力シート'!$E:$U,16,FALSE))</f>
      </c>
      <c r="G63" s="93">
        <f t="shared" si="1"/>
      </c>
      <c r="H63" s="65"/>
    </row>
    <row r="64" spans="1:8" ht="20.25" customHeight="1">
      <c r="A64" s="20">
        <f>IF(MAX('入力シート'!$E:$E)&lt;ROW(A52),"",VLOOKUP(ROW(A52),'入力シート'!$E:$U,13,FALSE))</f>
      </c>
      <c r="B64" s="18">
        <f>IF(MAX('入力シート'!$E:$E)&lt;ROW(B52),"",VLOOKUP(ROW(B52),'入力シート'!$E:$U,9,FALSE))</f>
      </c>
      <c r="C64" s="24">
        <f>IF(MAX('入力シート'!$E:$E)&lt;ROW(C52),"",VLOOKUP(ROW(C52),'入力シート'!$E:$U,10,FALSE))</f>
      </c>
      <c r="D64" s="76">
        <f>IF(MAX('入力シート'!$E:$E)&lt;ROW(D52),"",VLOOKUP(ROW(D52),'入力シート'!$E:$U,14,FALSE))</f>
      </c>
      <c r="E64" s="94">
        <f>IF(MAX('入力シート'!$E:$E)&lt;ROW(E52),"",VLOOKUP(ROW(E52),'入力シート'!$E:$U,15,FALSE))</f>
      </c>
      <c r="F64" s="89">
        <f>IF(MAX('入力シート'!$E:$E)&lt;ROW(F52),"",VLOOKUP(ROW(F52),'入力シート'!$E:$U,16,FALSE))</f>
      </c>
      <c r="G64" s="93">
        <f t="shared" si="1"/>
      </c>
      <c r="H64" s="65"/>
    </row>
    <row r="65" spans="1:8" ht="20.25" customHeight="1">
      <c r="A65" s="20">
        <f>IF(MAX('入力シート'!$E:$E)&lt;ROW(A53),"",VLOOKUP(ROW(A53),'入力シート'!$E:$U,13,FALSE))</f>
      </c>
      <c r="B65" s="18">
        <f>IF(MAX('入力シート'!$E:$E)&lt;ROW(B53),"",VLOOKUP(ROW(B53),'入力シート'!$E:$U,9,FALSE))</f>
      </c>
      <c r="C65" s="24">
        <f>IF(MAX('入力シート'!$E:$E)&lt;ROW(C53),"",VLOOKUP(ROW(C53),'入力シート'!$E:$U,10,FALSE))</f>
      </c>
      <c r="D65" s="76">
        <f>IF(MAX('入力シート'!$E:$E)&lt;ROW(D53),"",VLOOKUP(ROW(D53),'入力シート'!$E:$U,14,FALSE))</f>
      </c>
      <c r="E65" s="94">
        <f>IF(MAX('入力シート'!$E:$E)&lt;ROW(E53),"",VLOOKUP(ROW(E53),'入力シート'!$E:$U,15,FALSE))</f>
      </c>
      <c r="F65" s="89">
        <f>IF(MAX('入力シート'!$E:$E)&lt;ROW(F53),"",VLOOKUP(ROW(F53),'入力シート'!$E:$U,16,FALSE))</f>
      </c>
      <c r="G65" s="93">
        <f t="shared" si="1"/>
      </c>
      <c r="H65" s="65"/>
    </row>
    <row r="66" spans="1:8" ht="20.25" customHeight="1">
      <c r="A66" s="20">
        <f>IF(MAX('入力シート'!$E:$E)&lt;ROW(A54),"",VLOOKUP(ROW(A54),'入力シート'!$E:$U,13,FALSE))</f>
      </c>
      <c r="B66" s="18">
        <f>IF(MAX('入力シート'!$E:$E)&lt;ROW(B54),"",VLOOKUP(ROW(B54),'入力シート'!$E:$U,9,FALSE))</f>
      </c>
      <c r="C66" s="24">
        <f>IF(MAX('入力シート'!$E:$E)&lt;ROW(C54),"",VLOOKUP(ROW(C54),'入力シート'!$E:$U,10,FALSE))</f>
      </c>
      <c r="D66" s="76">
        <f>IF(MAX('入力シート'!$E:$E)&lt;ROW(D54),"",VLOOKUP(ROW(D54),'入力シート'!$E:$U,14,FALSE))</f>
      </c>
      <c r="E66" s="94">
        <f>IF(MAX('入力シート'!$E:$E)&lt;ROW(E54),"",VLOOKUP(ROW(E54),'入力シート'!$E:$U,15,FALSE))</f>
      </c>
      <c r="F66" s="89">
        <f>IF(MAX('入力シート'!$E:$E)&lt;ROW(F54),"",VLOOKUP(ROW(F54),'入力シート'!$E:$U,16,FALSE))</f>
      </c>
      <c r="G66" s="93">
        <f t="shared" si="1"/>
      </c>
      <c r="H66" s="65"/>
    </row>
    <row r="67" spans="1:8" ht="20.25" customHeight="1">
      <c r="A67" s="20">
        <f>IF(MAX('入力シート'!$E:$E)&lt;ROW(A55),"",VLOOKUP(ROW(A55),'入力シート'!$E:$U,13,FALSE))</f>
      </c>
      <c r="B67" s="18">
        <f>IF(MAX('入力シート'!$E:$E)&lt;ROW(B55),"",VLOOKUP(ROW(B55),'入力シート'!$E:$U,9,FALSE))</f>
      </c>
      <c r="C67" s="24">
        <f>IF(MAX('入力シート'!$E:$E)&lt;ROW(C55),"",VLOOKUP(ROW(C55),'入力シート'!$E:$U,10,FALSE))</f>
      </c>
      <c r="D67" s="76">
        <f>IF(MAX('入力シート'!$E:$E)&lt;ROW(D55),"",VLOOKUP(ROW(D55),'入力シート'!$E:$U,14,FALSE))</f>
      </c>
      <c r="E67" s="94">
        <f>IF(MAX('入力シート'!$E:$E)&lt;ROW(E55),"",VLOOKUP(ROW(E55),'入力シート'!$E:$U,15,FALSE))</f>
      </c>
      <c r="F67" s="89">
        <f>IF(MAX('入力シート'!$E:$E)&lt;ROW(F55),"",VLOOKUP(ROW(F55),'入力シート'!$E:$U,16,FALSE))</f>
      </c>
      <c r="G67" s="93">
        <f t="shared" si="1"/>
      </c>
      <c r="H67" s="65"/>
    </row>
    <row r="68" spans="1:8" ht="20.25" customHeight="1">
      <c r="A68" s="20">
        <f>IF(MAX('入力シート'!$E:$E)&lt;ROW(A56),"",VLOOKUP(ROW(A56),'入力シート'!$E:$U,13,FALSE))</f>
      </c>
      <c r="B68" s="18">
        <f>IF(MAX('入力シート'!$E:$E)&lt;ROW(B56),"",VLOOKUP(ROW(B56),'入力シート'!$E:$U,9,FALSE))</f>
      </c>
      <c r="C68" s="24">
        <f>IF(MAX('入力シート'!$E:$E)&lt;ROW(C56),"",VLOOKUP(ROW(C56),'入力シート'!$E:$U,10,FALSE))</f>
      </c>
      <c r="D68" s="76">
        <f>IF(MAX('入力シート'!$E:$E)&lt;ROW(D56),"",VLOOKUP(ROW(D56),'入力シート'!$E:$U,14,FALSE))</f>
      </c>
      <c r="E68" s="94">
        <f>IF(MAX('入力シート'!$E:$E)&lt;ROW(E56),"",VLOOKUP(ROW(E56),'入力シート'!$E:$U,15,FALSE))</f>
      </c>
      <c r="F68" s="89">
        <f>IF(MAX('入力シート'!$E:$E)&lt;ROW(F56),"",VLOOKUP(ROW(F56),'入力シート'!$E:$U,16,FALSE))</f>
      </c>
      <c r="G68" s="93">
        <f t="shared" si="1"/>
      </c>
      <c r="H68" s="65"/>
    </row>
    <row r="69" spans="1:8" ht="20.25" customHeight="1">
      <c r="A69" s="20">
        <f>IF(MAX('入力シート'!$E:$E)&lt;ROW(A57),"",VLOOKUP(ROW(A57),'入力シート'!$E:$U,13,FALSE))</f>
      </c>
      <c r="B69" s="18">
        <f>IF(MAX('入力シート'!$E:$E)&lt;ROW(B57),"",VLOOKUP(ROW(B57),'入力シート'!$E:$U,9,FALSE))</f>
      </c>
      <c r="C69" s="24">
        <f>IF(MAX('入力シート'!$E:$E)&lt;ROW(C57),"",VLOOKUP(ROW(C57),'入力シート'!$E:$U,10,FALSE))</f>
      </c>
      <c r="D69" s="76">
        <f>IF(MAX('入力シート'!$E:$E)&lt;ROW(D57),"",VLOOKUP(ROW(D57),'入力シート'!$E:$U,14,FALSE))</f>
      </c>
      <c r="E69" s="94">
        <f>IF(MAX('入力シート'!$E:$E)&lt;ROW(E57),"",VLOOKUP(ROW(E57),'入力シート'!$E:$U,15,FALSE))</f>
      </c>
      <c r="F69" s="89">
        <f>IF(MAX('入力シート'!$E:$E)&lt;ROW(F57),"",VLOOKUP(ROW(F57),'入力シート'!$E:$U,16,FALSE))</f>
      </c>
      <c r="G69" s="93">
        <f t="shared" si="1"/>
      </c>
      <c r="H69" s="65"/>
    </row>
    <row r="70" spans="1:8" ht="20.25" customHeight="1">
      <c r="A70" s="25">
        <f>IF(MAX('入力シート'!$E:$E)&lt;ROW(A58),"",VLOOKUP(ROW(A58),'入力シート'!$E:$U,13,FALSE))</f>
      </c>
      <c r="B70" s="26">
        <f>IF(MAX('入力シート'!$E:$E)&lt;ROW(B58),"",VLOOKUP(ROW(B58),'入力シート'!$E:$U,9,FALSE))</f>
      </c>
      <c r="C70" s="27">
        <f>IF(MAX('入力シート'!$E:$E)&lt;ROW(C58),"",VLOOKUP(ROW(C58),'入力シート'!$E:$U,10,FALSE))</f>
      </c>
      <c r="D70" s="77">
        <f>IF(MAX('入力シート'!$E:$E)&lt;ROW(D58),"",VLOOKUP(ROW(D58),'入力シート'!$E:$U,14,FALSE))</f>
      </c>
      <c r="E70" s="95">
        <f>IF(MAX('入力シート'!$E:$E)&lt;ROW(E58),"",VLOOKUP(ROW(E58),'入力シート'!$E:$U,15,FALSE))</f>
      </c>
      <c r="F70" s="96">
        <f>IF(MAX('入力シート'!$E:$E)&lt;ROW(F58),"",VLOOKUP(ROW(F58),'入力シート'!$E:$U,16,FALSE))</f>
      </c>
      <c r="G70" s="97">
        <f t="shared" si="1"/>
      </c>
      <c r="H70" s="66"/>
    </row>
    <row r="71" spans="1:8" ht="20.25" customHeight="1">
      <c r="A71" s="197" t="s">
        <v>5</v>
      </c>
      <c r="B71" s="198"/>
      <c r="C71" s="198"/>
      <c r="D71" s="199"/>
      <c r="E71" s="98">
        <f>SUM(E41:E70)</f>
        <v>0</v>
      </c>
      <c r="F71" s="99">
        <f>SUM(F41:F70)</f>
        <v>0</v>
      </c>
      <c r="G71" s="100">
        <f>E71-F71</f>
        <v>0</v>
      </c>
      <c r="H71" s="67"/>
    </row>
    <row r="72" ht="22.5" customHeight="1">
      <c r="H72" s="2" t="s">
        <v>6</v>
      </c>
    </row>
  </sheetData>
  <sheetProtection/>
  <mergeCells count="4">
    <mergeCell ref="F1:G1"/>
    <mergeCell ref="A35:D35"/>
    <mergeCell ref="F37:G37"/>
    <mergeCell ref="A71:D71"/>
  </mergeCells>
  <printOptions horizontalCentered="1"/>
  <pageMargins left="0.6692913385826772" right="0.3937007874015748" top="0.5905511811023623" bottom="0.1968503937007874" header="0.5118110236220472" footer="0.2362204724409449"/>
  <pageSetup horizontalDpi="300" verticalDpi="300" orientation="portrait" paperSize="9" scale="11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72"/>
  <sheetViews>
    <sheetView showZeros="0" zoomScalePageLayoutView="0" workbookViewId="0" topLeftCell="A1">
      <selection activeCell="L38" sqref="L38"/>
    </sheetView>
  </sheetViews>
  <sheetFormatPr defaultColWidth="9.00390625" defaultRowHeight="13.5"/>
  <cols>
    <col min="1" max="3" width="4.375" style="1" customWidth="1"/>
    <col min="4" max="4" width="28.375" style="1" customWidth="1"/>
    <col min="5" max="7" width="11.125" style="1" customWidth="1"/>
    <col min="8" max="8" width="10.00390625" style="1" customWidth="1"/>
    <col min="9" max="16384" width="9.00390625" style="1" customWidth="1"/>
  </cols>
  <sheetData>
    <row r="1" spans="1:8" ht="22.5" customHeight="1">
      <c r="A1" s="43"/>
      <c r="B1" s="43"/>
      <c r="C1" s="43"/>
      <c r="D1" s="48" t="str">
        <f>"令和"&amp;'入力シート'!$R$1&amp;"年度大分県高文連"</f>
        <v>令和6年度大分県高文連</v>
      </c>
      <c r="E1" s="3">
        <f>IF('入力シート'!$R$2="","",'入力シート'!$R$2)</f>
      </c>
      <c r="F1" s="196" t="s">
        <v>61</v>
      </c>
      <c r="G1" s="196"/>
      <c r="H1" s="3" t="s">
        <v>95</v>
      </c>
    </row>
    <row r="2" spans="1:10" ht="22.5" customHeight="1">
      <c r="A2" s="49" t="s">
        <v>106</v>
      </c>
      <c r="B2" s="49"/>
      <c r="C2" s="49"/>
      <c r="D2" s="4"/>
      <c r="F2" s="36"/>
      <c r="G2" s="44" t="s">
        <v>11</v>
      </c>
      <c r="H2" s="133">
        <f>'入力シート'!$AB$9</f>
        <v>0</v>
      </c>
      <c r="J2" s="124" t="s">
        <v>105</v>
      </c>
    </row>
    <row r="3" spans="1:4" ht="4.5" customHeight="1">
      <c r="A3" s="5"/>
      <c r="B3" s="5"/>
      <c r="C3" s="5"/>
      <c r="D3" s="4"/>
    </row>
    <row r="4" spans="1:8" s="3" customFormat="1" ht="20.25" customHeight="1">
      <c r="A4" s="47" t="s">
        <v>75</v>
      </c>
      <c r="B4" s="11" t="s">
        <v>7</v>
      </c>
      <c r="C4" s="12" t="s">
        <v>8</v>
      </c>
      <c r="D4" s="13" t="s">
        <v>10</v>
      </c>
      <c r="E4" s="34" t="s">
        <v>2</v>
      </c>
      <c r="F4" s="35" t="s">
        <v>3</v>
      </c>
      <c r="G4" s="41" t="s">
        <v>4</v>
      </c>
      <c r="H4" s="33" t="s">
        <v>47</v>
      </c>
    </row>
    <row r="5" spans="1:8" ht="20.25" customHeight="1">
      <c r="A5" s="19"/>
      <c r="B5" s="21"/>
      <c r="C5" s="22"/>
      <c r="D5" s="73" t="s">
        <v>76</v>
      </c>
      <c r="E5" s="88">
        <f>$H$2</f>
        <v>0</v>
      </c>
      <c r="F5" s="89"/>
      <c r="G5" s="90">
        <f>IF(AND(E5="",F5=""),"",E5-F5)</f>
        <v>0</v>
      </c>
      <c r="H5" s="64"/>
    </row>
    <row r="6" spans="1:8" ht="20.25" customHeight="1">
      <c r="A6" s="20">
        <f>IF(MAX('入力シート'!$F:$F)&lt;ROW(A1),"",VLOOKUP(ROW(A1),'入力シート'!$F:$U,12,FALSE))</f>
      </c>
      <c r="B6" s="18">
        <f>IF(MAX('入力シート'!$F:$F)&lt;ROW(B1),"",VLOOKUP(ROW(B1),'入力シート'!$F:$U,8,FALSE))</f>
      </c>
      <c r="C6" s="50">
        <f>IF(MAX('入力シート'!$F:$F)&lt;ROW(C1),"",VLOOKUP(ROW(C1),'入力シート'!$F:$U,9,FALSE))</f>
      </c>
      <c r="D6" s="74">
        <f>IF(MAX('入力シート'!$F:$F)&lt;ROW(D1),"",VLOOKUP(ROW(D1),'入力シート'!$F:$U,13,FALSE))</f>
      </c>
      <c r="E6" s="91">
        <f>IF(MAX('入力シート'!$F:$F)&lt;ROW(E1),"",VLOOKUP(ROW(E1),'入力シート'!$F:$U,14,FALSE))</f>
      </c>
      <c r="F6" s="92">
        <f>IF(MAX('入力シート'!$F:$F)&lt;ROW(F1),"",VLOOKUP(ROW(F1),'入力シート'!$F:$U,15,FALSE))</f>
      </c>
      <c r="G6" s="93">
        <f>IF(AND(E6="",F6=""),"",G5+E6-F6)</f>
      </c>
      <c r="H6" s="65"/>
    </row>
    <row r="7" spans="1:8" ht="20.25" customHeight="1">
      <c r="A7" s="20">
        <f>IF(MAX('入力シート'!$F:$F)&lt;ROW(A2),"",VLOOKUP(ROW(A2),'入力シート'!$F:$U,12,FALSE))</f>
      </c>
      <c r="B7" s="18">
        <f>IF(MAX('入力シート'!$F:$F)&lt;ROW(B2),"",VLOOKUP(ROW(B2),'入力シート'!$F:$U,8,FALSE))</f>
      </c>
      <c r="C7" s="50">
        <f>IF(MAX('入力シート'!$F:$F)&lt;ROW(C2),"",VLOOKUP(ROW(C2),'入力シート'!$F:$U,9,FALSE))</f>
      </c>
      <c r="D7" s="74">
        <f>IF(MAX('入力シート'!$F:$F)&lt;ROW(D2),"",VLOOKUP(ROW(D2),'入力シート'!$F:$U,13,FALSE))</f>
      </c>
      <c r="E7" s="91">
        <f>IF(MAX('入力シート'!$F:$F)&lt;ROW(E2),"",VLOOKUP(ROW(E2),'入力シート'!$F:$U,14,FALSE))</f>
      </c>
      <c r="F7" s="89">
        <f>IF(MAX('入力シート'!$F:$F)&lt;ROW(F2),"",VLOOKUP(ROW(F2),'入力シート'!$F:$U,15,FALSE))</f>
      </c>
      <c r="G7" s="93">
        <f aca="true" t="shared" si="0" ref="G7:G34">IF(AND(E7="",F7=""),"",G6+E7-F7)</f>
      </c>
      <c r="H7" s="65"/>
    </row>
    <row r="8" spans="1:8" ht="20.25" customHeight="1">
      <c r="A8" s="20">
        <f>IF(MAX('入力シート'!$F:$F)&lt;ROW(A3),"",VLOOKUP(ROW(A3),'入力シート'!$F:$U,12,FALSE))</f>
      </c>
      <c r="B8" s="18">
        <f>IF(MAX('入力シート'!$F:$F)&lt;ROW(B3),"",VLOOKUP(ROW(B3),'入力シート'!$F:$U,8,FALSE))</f>
      </c>
      <c r="C8" s="50">
        <f>IF(MAX('入力シート'!$F:$F)&lt;ROW(C3),"",VLOOKUP(ROW(C3),'入力シート'!$F:$U,9,FALSE))</f>
      </c>
      <c r="D8" s="74">
        <f>IF(MAX('入力シート'!$F:$F)&lt;ROW(D3),"",VLOOKUP(ROW(D3),'入力シート'!$F:$U,13,FALSE))</f>
      </c>
      <c r="E8" s="91">
        <f>IF(MAX('入力シート'!$F:$F)&lt;ROW(E3),"",VLOOKUP(ROW(E3),'入力シート'!$F:$U,14,FALSE))</f>
      </c>
      <c r="F8" s="89">
        <f>IF(MAX('入力シート'!$F:$F)&lt;ROW(F3),"",VLOOKUP(ROW(F3),'入力シート'!$F:$U,15,FALSE))</f>
      </c>
      <c r="G8" s="93">
        <f t="shared" si="0"/>
      </c>
      <c r="H8" s="65"/>
    </row>
    <row r="9" spans="1:8" ht="20.25" customHeight="1">
      <c r="A9" s="20">
        <f>IF(MAX('入力シート'!$F:$F)&lt;ROW(A4),"",VLOOKUP(ROW(A4),'入力シート'!$F:$U,12,FALSE))</f>
      </c>
      <c r="B9" s="18">
        <f>IF(MAX('入力シート'!$F:$F)&lt;ROW(B4),"",VLOOKUP(ROW(B4),'入力シート'!$F:$U,8,FALSE))</f>
      </c>
      <c r="C9" s="50">
        <f>IF(MAX('入力シート'!$F:$F)&lt;ROW(C4),"",VLOOKUP(ROW(C4),'入力シート'!$F:$U,9,FALSE))</f>
      </c>
      <c r="D9" s="74">
        <f>IF(MAX('入力シート'!$F:$F)&lt;ROW(D4),"",VLOOKUP(ROW(D4),'入力シート'!$F:$U,13,FALSE))</f>
      </c>
      <c r="E9" s="91">
        <f>IF(MAX('入力シート'!$F:$F)&lt;ROW(E4),"",VLOOKUP(ROW(E4),'入力シート'!$F:$U,14,FALSE))</f>
      </c>
      <c r="F9" s="89">
        <f>IF(MAX('入力シート'!$F:$F)&lt;ROW(F4),"",VLOOKUP(ROW(F4),'入力シート'!$F:$U,15,FALSE))</f>
      </c>
      <c r="G9" s="93">
        <f t="shared" si="0"/>
      </c>
      <c r="H9" s="65"/>
    </row>
    <row r="10" spans="1:8" ht="20.25" customHeight="1">
      <c r="A10" s="20">
        <f>IF(MAX('入力シート'!$F:$F)&lt;ROW(A5),"",VLOOKUP(ROW(A5),'入力シート'!$F:$U,12,FALSE))</f>
      </c>
      <c r="B10" s="18">
        <f>IF(MAX('入力シート'!$F:$F)&lt;ROW(B5),"",VLOOKUP(ROW(B5),'入力シート'!$F:$U,8,FALSE))</f>
      </c>
      <c r="C10" s="50">
        <f>IF(MAX('入力シート'!$F:$F)&lt;ROW(C5),"",VLOOKUP(ROW(C5),'入力シート'!$F:$U,9,FALSE))</f>
      </c>
      <c r="D10" s="74">
        <f>IF(MAX('入力シート'!$F:$F)&lt;ROW(D5),"",VLOOKUP(ROW(D5),'入力シート'!$F:$U,13,FALSE))</f>
      </c>
      <c r="E10" s="91">
        <f>IF(MAX('入力シート'!$F:$F)&lt;ROW(E5),"",VLOOKUP(ROW(E5),'入力シート'!$F:$U,14,FALSE))</f>
      </c>
      <c r="F10" s="89">
        <f>IF(MAX('入力シート'!$F:$F)&lt;ROW(F5),"",VLOOKUP(ROW(F5),'入力シート'!$F:$U,15,FALSE))</f>
      </c>
      <c r="G10" s="93">
        <f t="shared" si="0"/>
      </c>
      <c r="H10" s="65"/>
    </row>
    <row r="11" spans="1:8" ht="20.25" customHeight="1">
      <c r="A11" s="20">
        <f>IF(MAX('入力シート'!$F:$F)&lt;ROW(A6),"",VLOOKUP(ROW(A6),'入力シート'!$F:$U,12,FALSE))</f>
      </c>
      <c r="B11" s="18">
        <f>IF(MAX('入力シート'!$F:$F)&lt;ROW(B6),"",VLOOKUP(ROW(B6),'入力シート'!$F:$U,8,FALSE))</f>
      </c>
      <c r="C11" s="24">
        <f>IF(MAX('入力シート'!$F:$F)&lt;ROW(C6),"",VLOOKUP(ROW(C6),'入力シート'!$F:$U,9,FALSE))</f>
      </c>
      <c r="D11" s="75">
        <f>IF(MAX('入力シート'!$F:$F)&lt;ROW(D6),"",VLOOKUP(ROW(D6),'入力シート'!$F:$U,13,FALSE))</f>
      </c>
      <c r="E11" s="91">
        <f>IF(MAX('入力シート'!$F:$F)&lt;ROW(E6),"",VLOOKUP(ROW(E6),'入力シート'!$F:$U,14,FALSE))</f>
      </c>
      <c r="F11" s="89">
        <f>IF(MAX('入力シート'!$F:$F)&lt;ROW(F6),"",VLOOKUP(ROW(F6),'入力シート'!$F:$U,15,FALSE))</f>
      </c>
      <c r="G11" s="93">
        <f t="shared" si="0"/>
      </c>
      <c r="H11" s="65"/>
    </row>
    <row r="12" spans="1:8" ht="20.25" customHeight="1">
      <c r="A12" s="20">
        <f>IF(MAX('入力シート'!$F:$F)&lt;ROW(A7),"",VLOOKUP(ROW(A7),'入力シート'!$F:$U,12,FALSE))</f>
      </c>
      <c r="B12" s="18">
        <f>IF(MAX('入力シート'!$F:$F)&lt;ROW(B7),"",VLOOKUP(ROW(B7),'入力シート'!$F:$U,8,FALSE))</f>
      </c>
      <c r="C12" s="24">
        <f>IF(MAX('入力シート'!$F:$F)&lt;ROW(C7),"",VLOOKUP(ROW(C7),'入力シート'!$F:$U,9,FALSE))</f>
      </c>
      <c r="D12" s="75">
        <f>IF(MAX('入力シート'!$F:$F)&lt;ROW(D7),"",VLOOKUP(ROW(D7),'入力シート'!$F:$U,13,FALSE))</f>
      </c>
      <c r="E12" s="91">
        <f>IF(MAX('入力シート'!$F:$F)&lt;ROW(E7),"",VLOOKUP(ROW(E7),'入力シート'!$F:$U,14,FALSE))</f>
      </c>
      <c r="F12" s="89">
        <f>IF(MAX('入力シート'!$F:$F)&lt;ROW(F7),"",VLOOKUP(ROW(F7),'入力シート'!$F:$U,15,FALSE))</f>
      </c>
      <c r="G12" s="93">
        <f t="shared" si="0"/>
      </c>
      <c r="H12" s="65"/>
    </row>
    <row r="13" spans="1:8" ht="20.25" customHeight="1">
      <c r="A13" s="20">
        <f>IF(MAX('入力シート'!$F:$F)&lt;ROW(A8),"",VLOOKUP(ROW(A8),'入力シート'!$F:$U,12,FALSE))</f>
      </c>
      <c r="B13" s="18">
        <f>IF(MAX('入力シート'!$F:$F)&lt;ROW(B8),"",VLOOKUP(ROW(B8),'入力シート'!$F:$U,8,FALSE))</f>
      </c>
      <c r="C13" s="24">
        <f>IF(MAX('入力シート'!$F:$F)&lt;ROW(C8),"",VLOOKUP(ROW(C8),'入力シート'!$F:$U,9,FALSE))</f>
      </c>
      <c r="D13" s="76">
        <f>IF(MAX('入力シート'!$F:$F)&lt;ROW(D8),"",VLOOKUP(ROW(D8),'入力シート'!$F:$U,13,FALSE))</f>
      </c>
      <c r="E13" s="94">
        <f>IF(MAX('入力シート'!$F:$F)&lt;ROW(E8),"",VLOOKUP(ROW(E8),'入力シート'!$F:$U,14,FALSE))</f>
      </c>
      <c r="F13" s="89">
        <f>IF(MAX('入力シート'!$F:$F)&lt;ROW(F8),"",VLOOKUP(ROW(F8),'入力シート'!$F:$U,15,FALSE))</f>
      </c>
      <c r="G13" s="93">
        <f t="shared" si="0"/>
      </c>
      <c r="H13" s="65"/>
    </row>
    <row r="14" spans="1:8" ht="20.25" customHeight="1">
      <c r="A14" s="20">
        <f>IF(MAX('入力シート'!$F:$F)&lt;ROW(A9),"",VLOOKUP(ROW(A9),'入力シート'!$F:$U,12,FALSE))</f>
      </c>
      <c r="B14" s="18">
        <f>IF(MAX('入力シート'!$F:$F)&lt;ROW(B9),"",VLOOKUP(ROW(B9),'入力シート'!$F:$U,8,FALSE))</f>
      </c>
      <c r="C14" s="24">
        <f>IF(MAX('入力シート'!$F:$F)&lt;ROW(C9),"",VLOOKUP(ROW(C9),'入力シート'!$F:$U,9,FALSE))</f>
      </c>
      <c r="D14" s="76">
        <f>IF(MAX('入力シート'!$F:$F)&lt;ROW(D9),"",VLOOKUP(ROW(D9),'入力シート'!$F:$U,13,FALSE))</f>
      </c>
      <c r="E14" s="94">
        <f>IF(MAX('入力シート'!$F:$F)&lt;ROW(E9),"",VLOOKUP(ROW(E9),'入力シート'!$F:$U,14,FALSE))</f>
      </c>
      <c r="F14" s="89">
        <f>IF(MAX('入力シート'!$F:$F)&lt;ROW(F9),"",VLOOKUP(ROW(F9),'入力シート'!$F:$U,15,FALSE))</f>
      </c>
      <c r="G14" s="93">
        <f t="shared" si="0"/>
      </c>
      <c r="H14" s="65"/>
    </row>
    <row r="15" spans="1:8" ht="20.25" customHeight="1">
      <c r="A15" s="20">
        <f>IF(MAX('入力シート'!$F:$F)&lt;ROW(A10),"",VLOOKUP(ROW(A10),'入力シート'!$F:$U,12,FALSE))</f>
      </c>
      <c r="B15" s="18">
        <f>IF(MAX('入力シート'!$F:$F)&lt;ROW(B10),"",VLOOKUP(ROW(B10),'入力シート'!$F:$U,8,FALSE))</f>
      </c>
      <c r="C15" s="24">
        <f>IF(MAX('入力シート'!$F:$F)&lt;ROW(C10),"",VLOOKUP(ROW(C10),'入力シート'!$F:$U,9,FALSE))</f>
      </c>
      <c r="D15" s="76">
        <f>IF(MAX('入力シート'!$F:$F)&lt;ROW(D10),"",VLOOKUP(ROW(D10),'入力シート'!$F:$U,13,FALSE))</f>
      </c>
      <c r="E15" s="94">
        <f>IF(MAX('入力シート'!$F:$F)&lt;ROW(E10),"",VLOOKUP(ROW(E10),'入力シート'!$F:$U,14,FALSE))</f>
      </c>
      <c r="F15" s="89">
        <f>IF(MAX('入力シート'!$F:$F)&lt;ROW(F10),"",VLOOKUP(ROW(F10),'入力シート'!$F:$U,15,FALSE))</f>
      </c>
      <c r="G15" s="93">
        <f t="shared" si="0"/>
      </c>
      <c r="H15" s="65"/>
    </row>
    <row r="16" spans="1:8" ht="20.25" customHeight="1">
      <c r="A16" s="20">
        <f>IF(MAX('入力シート'!$F:$F)&lt;ROW(A11),"",VLOOKUP(ROW(A11),'入力シート'!$F:$U,12,FALSE))</f>
      </c>
      <c r="B16" s="18">
        <f>IF(MAX('入力シート'!$F:$F)&lt;ROW(B11),"",VLOOKUP(ROW(B11),'入力シート'!$F:$U,8,FALSE))</f>
      </c>
      <c r="C16" s="24">
        <f>IF(MAX('入力シート'!$F:$F)&lt;ROW(C11),"",VLOOKUP(ROW(C11),'入力シート'!$F:$U,9,FALSE))</f>
      </c>
      <c r="D16" s="76">
        <f>IF(MAX('入力シート'!$F:$F)&lt;ROW(D11),"",VLOOKUP(ROW(D11),'入力シート'!$F:$U,13,FALSE))</f>
      </c>
      <c r="E16" s="94">
        <f>IF(MAX('入力シート'!$F:$F)&lt;ROW(E11),"",VLOOKUP(ROW(E11),'入力シート'!$F:$U,14,FALSE))</f>
      </c>
      <c r="F16" s="89">
        <f>IF(MAX('入力シート'!$F:$F)&lt;ROW(F11),"",VLOOKUP(ROW(F11),'入力シート'!$F:$U,15,FALSE))</f>
      </c>
      <c r="G16" s="93">
        <f t="shared" si="0"/>
      </c>
      <c r="H16" s="65"/>
    </row>
    <row r="17" spans="1:8" ht="20.25" customHeight="1">
      <c r="A17" s="20">
        <f>IF(MAX('入力シート'!$F:$F)&lt;ROW(A12),"",VLOOKUP(ROW(A12),'入力シート'!$F:$U,12,FALSE))</f>
      </c>
      <c r="B17" s="18">
        <f>IF(MAX('入力シート'!$F:$F)&lt;ROW(B12),"",VLOOKUP(ROW(B12),'入力シート'!$F:$U,8,FALSE))</f>
      </c>
      <c r="C17" s="24">
        <f>IF(MAX('入力シート'!$F:$F)&lt;ROW(C12),"",VLOOKUP(ROW(C12),'入力シート'!$F:$U,9,FALSE))</f>
      </c>
      <c r="D17" s="76">
        <f>IF(MAX('入力シート'!$F:$F)&lt;ROW(D12),"",VLOOKUP(ROW(D12),'入力シート'!$F:$U,13,FALSE))</f>
      </c>
      <c r="E17" s="94">
        <f>IF(MAX('入力シート'!$F:$F)&lt;ROW(E12),"",VLOOKUP(ROW(E12),'入力シート'!$F:$U,14,FALSE))</f>
      </c>
      <c r="F17" s="89">
        <f>IF(MAX('入力シート'!$F:$F)&lt;ROW(F12),"",VLOOKUP(ROW(F12),'入力シート'!$F:$U,15,FALSE))</f>
      </c>
      <c r="G17" s="93">
        <f t="shared" si="0"/>
      </c>
      <c r="H17" s="65"/>
    </row>
    <row r="18" spans="1:8" ht="20.25" customHeight="1">
      <c r="A18" s="20">
        <f>IF(MAX('入力シート'!$F:$F)&lt;ROW(A13),"",VLOOKUP(ROW(A13),'入力シート'!$F:$U,12,FALSE))</f>
      </c>
      <c r="B18" s="18">
        <f>IF(MAX('入力シート'!$F:$F)&lt;ROW(B13),"",VLOOKUP(ROW(B13),'入力シート'!$F:$U,8,FALSE))</f>
      </c>
      <c r="C18" s="24">
        <f>IF(MAX('入力シート'!$F:$F)&lt;ROW(C13),"",VLOOKUP(ROW(C13),'入力シート'!$F:$U,9,FALSE))</f>
      </c>
      <c r="D18" s="76">
        <f>IF(MAX('入力シート'!$F:$F)&lt;ROW(D13),"",VLOOKUP(ROW(D13),'入力シート'!$F:$U,13,FALSE))</f>
      </c>
      <c r="E18" s="94">
        <f>IF(MAX('入力シート'!$F:$F)&lt;ROW(E13),"",VLOOKUP(ROW(E13),'入力シート'!$F:$U,14,FALSE))</f>
      </c>
      <c r="F18" s="89">
        <f>IF(MAX('入力シート'!$F:$F)&lt;ROW(F13),"",VLOOKUP(ROW(F13),'入力シート'!$F:$U,15,FALSE))</f>
      </c>
      <c r="G18" s="93">
        <f t="shared" si="0"/>
      </c>
      <c r="H18" s="65"/>
    </row>
    <row r="19" spans="1:8" ht="20.25" customHeight="1">
      <c r="A19" s="20">
        <f>IF(MAX('入力シート'!$F:$F)&lt;ROW(A14),"",VLOOKUP(ROW(A14),'入力シート'!$F:$U,12,FALSE))</f>
      </c>
      <c r="B19" s="18">
        <f>IF(MAX('入力シート'!$F:$F)&lt;ROW(B14),"",VLOOKUP(ROW(B14),'入力シート'!$F:$U,8,FALSE))</f>
      </c>
      <c r="C19" s="24">
        <f>IF(MAX('入力シート'!$F:$F)&lt;ROW(C14),"",VLOOKUP(ROW(C14),'入力シート'!$F:$U,9,FALSE))</f>
      </c>
      <c r="D19" s="76">
        <f>IF(MAX('入力シート'!$F:$F)&lt;ROW(D14),"",VLOOKUP(ROW(D14),'入力シート'!$F:$U,13,FALSE))</f>
      </c>
      <c r="E19" s="94">
        <f>IF(MAX('入力シート'!$F:$F)&lt;ROW(E14),"",VLOOKUP(ROW(E14),'入力シート'!$F:$U,14,FALSE))</f>
      </c>
      <c r="F19" s="89">
        <f>IF(MAX('入力シート'!$F:$F)&lt;ROW(F14),"",VLOOKUP(ROW(F14),'入力シート'!$F:$U,15,FALSE))</f>
      </c>
      <c r="G19" s="93">
        <f t="shared" si="0"/>
      </c>
      <c r="H19" s="65"/>
    </row>
    <row r="20" spans="1:8" ht="20.25" customHeight="1">
      <c r="A20" s="20">
        <f>IF(MAX('入力シート'!$F:$F)&lt;ROW(A15),"",VLOOKUP(ROW(A15),'入力シート'!$F:$U,12,FALSE))</f>
      </c>
      <c r="B20" s="18">
        <f>IF(MAX('入力シート'!$F:$F)&lt;ROW(B15),"",VLOOKUP(ROW(B15),'入力シート'!$F:$U,8,FALSE))</f>
      </c>
      <c r="C20" s="24">
        <f>IF(MAX('入力シート'!$F:$F)&lt;ROW(C15),"",VLOOKUP(ROW(C15),'入力シート'!$F:$U,9,FALSE))</f>
      </c>
      <c r="D20" s="76">
        <f>IF(MAX('入力シート'!$F:$F)&lt;ROW(D15),"",VLOOKUP(ROW(D15),'入力シート'!$F:$U,13,FALSE))</f>
      </c>
      <c r="E20" s="94">
        <f>IF(MAX('入力シート'!$F:$F)&lt;ROW(E15),"",VLOOKUP(ROW(E15),'入力シート'!$F:$U,14,FALSE))</f>
      </c>
      <c r="F20" s="89">
        <f>IF(MAX('入力シート'!$F:$F)&lt;ROW(F15),"",VLOOKUP(ROW(F15),'入力シート'!$F:$U,15,FALSE))</f>
      </c>
      <c r="G20" s="93">
        <f t="shared" si="0"/>
      </c>
      <c r="H20" s="65"/>
    </row>
    <row r="21" spans="1:8" ht="20.25" customHeight="1">
      <c r="A21" s="20">
        <f>IF(MAX('入力シート'!$F:$F)&lt;ROW(A16),"",VLOOKUP(ROW(A16),'入力シート'!$F:$U,12,FALSE))</f>
      </c>
      <c r="B21" s="18">
        <f>IF(MAX('入力シート'!$F:$F)&lt;ROW(B16),"",VLOOKUP(ROW(B16),'入力シート'!$F:$U,8,FALSE))</f>
      </c>
      <c r="C21" s="24">
        <f>IF(MAX('入力シート'!$F:$F)&lt;ROW(C16),"",VLOOKUP(ROW(C16),'入力シート'!$F:$U,9,FALSE))</f>
      </c>
      <c r="D21" s="76">
        <f>IF(MAX('入力シート'!$F:$F)&lt;ROW(D16),"",VLOOKUP(ROW(D16),'入力シート'!$F:$U,13,FALSE))</f>
      </c>
      <c r="E21" s="94">
        <f>IF(MAX('入力シート'!$F:$F)&lt;ROW(E16),"",VLOOKUP(ROW(E16),'入力シート'!$F:$U,14,FALSE))</f>
      </c>
      <c r="F21" s="89">
        <f>IF(MAX('入力シート'!$F:$F)&lt;ROW(F16),"",VLOOKUP(ROW(F16),'入力シート'!$F:$U,15,FALSE))</f>
      </c>
      <c r="G21" s="93">
        <f t="shared" si="0"/>
      </c>
      <c r="H21" s="65"/>
    </row>
    <row r="22" spans="1:8" ht="20.25" customHeight="1">
      <c r="A22" s="20">
        <f>IF(MAX('入力シート'!$F:$F)&lt;ROW(A17),"",VLOOKUP(ROW(A17),'入力シート'!$F:$U,12,FALSE))</f>
      </c>
      <c r="B22" s="18">
        <f>IF(MAX('入力シート'!$F:$F)&lt;ROW(B17),"",VLOOKUP(ROW(B17),'入力シート'!$F:$U,8,FALSE))</f>
      </c>
      <c r="C22" s="24">
        <f>IF(MAX('入力シート'!$F:$F)&lt;ROW(C17),"",VLOOKUP(ROW(C17),'入力シート'!$F:$U,9,FALSE))</f>
      </c>
      <c r="D22" s="76">
        <f>IF(MAX('入力シート'!$F:$F)&lt;ROW(D17),"",VLOOKUP(ROW(D17),'入力シート'!$F:$U,13,FALSE))</f>
      </c>
      <c r="E22" s="94">
        <f>IF(MAX('入力シート'!$F:$F)&lt;ROW(E17),"",VLOOKUP(ROW(E17),'入力シート'!$F:$U,14,FALSE))</f>
      </c>
      <c r="F22" s="89">
        <f>IF(MAX('入力シート'!$F:$F)&lt;ROW(F17),"",VLOOKUP(ROW(F17),'入力シート'!$F:$U,15,FALSE))</f>
      </c>
      <c r="G22" s="93">
        <f t="shared" si="0"/>
      </c>
      <c r="H22" s="65"/>
    </row>
    <row r="23" spans="1:8" ht="20.25" customHeight="1">
      <c r="A23" s="20">
        <f>IF(MAX('入力シート'!$F:$F)&lt;ROW(A18),"",VLOOKUP(ROW(A18),'入力シート'!$F:$U,12,FALSE))</f>
      </c>
      <c r="B23" s="18">
        <f>IF(MAX('入力シート'!$F:$F)&lt;ROW(B18),"",VLOOKUP(ROW(B18),'入力シート'!$F:$U,8,FALSE))</f>
      </c>
      <c r="C23" s="24">
        <f>IF(MAX('入力シート'!$F:$F)&lt;ROW(C18),"",VLOOKUP(ROW(C18),'入力シート'!$F:$U,9,FALSE))</f>
      </c>
      <c r="D23" s="76">
        <f>IF(MAX('入力シート'!$F:$F)&lt;ROW(D18),"",VLOOKUP(ROW(D18),'入力シート'!$F:$U,13,FALSE))</f>
      </c>
      <c r="E23" s="94">
        <f>IF(MAX('入力シート'!$F:$F)&lt;ROW(E18),"",VLOOKUP(ROW(E18),'入力シート'!$F:$U,14,FALSE))</f>
      </c>
      <c r="F23" s="89">
        <f>IF(MAX('入力シート'!$F:$F)&lt;ROW(F18),"",VLOOKUP(ROW(F18),'入力シート'!$F:$U,15,FALSE))</f>
      </c>
      <c r="G23" s="93">
        <f t="shared" si="0"/>
      </c>
      <c r="H23" s="65"/>
    </row>
    <row r="24" spans="1:8" ht="20.25" customHeight="1">
      <c r="A24" s="20">
        <f>IF(MAX('入力シート'!$F:$F)&lt;ROW(A19),"",VLOOKUP(ROW(A19),'入力シート'!$F:$U,12,FALSE))</f>
      </c>
      <c r="B24" s="18">
        <f>IF(MAX('入力シート'!$F:$F)&lt;ROW(B19),"",VLOOKUP(ROW(B19),'入力シート'!$F:$U,8,FALSE))</f>
      </c>
      <c r="C24" s="24">
        <f>IF(MAX('入力シート'!$F:$F)&lt;ROW(C19),"",VLOOKUP(ROW(C19),'入力シート'!$F:$U,9,FALSE))</f>
      </c>
      <c r="D24" s="76">
        <f>IF(MAX('入力シート'!$F:$F)&lt;ROW(D19),"",VLOOKUP(ROW(D19),'入力シート'!$F:$U,13,FALSE))</f>
      </c>
      <c r="E24" s="94">
        <f>IF(MAX('入力シート'!$F:$F)&lt;ROW(E19),"",VLOOKUP(ROW(E19),'入力シート'!$F:$U,14,FALSE))</f>
      </c>
      <c r="F24" s="89">
        <f>IF(MAX('入力シート'!$F:$F)&lt;ROW(F19),"",VLOOKUP(ROW(F19),'入力シート'!$F:$U,15,FALSE))</f>
      </c>
      <c r="G24" s="93">
        <f t="shared" si="0"/>
      </c>
      <c r="H24" s="65"/>
    </row>
    <row r="25" spans="1:8" ht="20.25" customHeight="1">
      <c r="A25" s="20">
        <f>IF(MAX('入力シート'!$F:$F)&lt;ROW(A20),"",VLOOKUP(ROW(A20),'入力シート'!$F:$U,12,FALSE))</f>
      </c>
      <c r="B25" s="18">
        <f>IF(MAX('入力シート'!$F:$F)&lt;ROW(B20),"",VLOOKUP(ROW(B20),'入力シート'!$F:$U,8,FALSE))</f>
      </c>
      <c r="C25" s="24">
        <f>IF(MAX('入力シート'!$F:$F)&lt;ROW(C20),"",VLOOKUP(ROW(C20),'入力シート'!$F:$U,9,FALSE))</f>
      </c>
      <c r="D25" s="76">
        <f>IF(MAX('入力シート'!$F:$F)&lt;ROW(D20),"",VLOOKUP(ROW(D20),'入力シート'!$F:$U,13,FALSE))</f>
      </c>
      <c r="E25" s="94">
        <f>IF(MAX('入力シート'!$F:$F)&lt;ROW(E20),"",VLOOKUP(ROW(E20),'入力シート'!$F:$U,14,FALSE))</f>
      </c>
      <c r="F25" s="89">
        <f>IF(MAX('入力シート'!$F:$F)&lt;ROW(F20),"",VLOOKUP(ROW(F20),'入力シート'!$F:$U,15,FALSE))</f>
      </c>
      <c r="G25" s="93">
        <f t="shared" si="0"/>
      </c>
      <c r="H25" s="65"/>
    </row>
    <row r="26" spans="1:8" ht="20.25" customHeight="1">
      <c r="A26" s="20">
        <f>IF(MAX('入力シート'!$F:$F)&lt;ROW(A21),"",VLOOKUP(ROW(A21),'入力シート'!$F:$U,12,FALSE))</f>
      </c>
      <c r="B26" s="18">
        <f>IF(MAX('入力シート'!$F:$F)&lt;ROW(B21),"",VLOOKUP(ROW(B21),'入力シート'!$F:$U,8,FALSE))</f>
      </c>
      <c r="C26" s="24">
        <f>IF(MAX('入力シート'!$F:$F)&lt;ROW(C21),"",VLOOKUP(ROW(C21),'入力シート'!$F:$U,9,FALSE))</f>
      </c>
      <c r="D26" s="76">
        <f>IF(MAX('入力シート'!$F:$F)&lt;ROW(D21),"",VLOOKUP(ROW(D21),'入力シート'!$F:$U,13,FALSE))</f>
      </c>
      <c r="E26" s="94">
        <f>IF(MAX('入力シート'!$F:$F)&lt;ROW(E21),"",VLOOKUP(ROW(E21),'入力シート'!$F:$U,14,FALSE))</f>
      </c>
      <c r="F26" s="89">
        <f>IF(MAX('入力シート'!$F:$F)&lt;ROW(F21),"",VLOOKUP(ROW(F21),'入力シート'!$F:$U,15,FALSE))</f>
      </c>
      <c r="G26" s="93">
        <f t="shared" si="0"/>
      </c>
      <c r="H26" s="65"/>
    </row>
    <row r="27" spans="1:8" ht="20.25" customHeight="1">
      <c r="A27" s="20">
        <f>IF(MAX('入力シート'!$F:$F)&lt;ROW(A22),"",VLOOKUP(ROW(A22),'入力シート'!$F:$U,12,FALSE))</f>
      </c>
      <c r="B27" s="18">
        <f>IF(MAX('入力シート'!$F:$F)&lt;ROW(B22),"",VLOOKUP(ROW(B22),'入力シート'!$F:$U,8,FALSE))</f>
      </c>
      <c r="C27" s="24">
        <f>IF(MAX('入力シート'!$F:$F)&lt;ROW(C22),"",VLOOKUP(ROW(C22),'入力シート'!$F:$U,9,FALSE))</f>
      </c>
      <c r="D27" s="76">
        <f>IF(MAX('入力シート'!$F:$F)&lt;ROW(D22),"",VLOOKUP(ROW(D22),'入力シート'!$F:$U,13,FALSE))</f>
      </c>
      <c r="E27" s="94">
        <f>IF(MAX('入力シート'!$F:$F)&lt;ROW(E22),"",VLOOKUP(ROW(E22),'入力シート'!$F:$U,14,FALSE))</f>
      </c>
      <c r="F27" s="89">
        <f>IF(MAX('入力シート'!$F:$F)&lt;ROW(F22),"",VLOOKUP(ROW(F22),'入力シート'!$F:$U,15,FALSE))</f>
      </c>
      <c r="G27" s="93">
        <f t="shared" si="0"/>
      </c>
      <c r="H27" s="65"/>
    </row>
    <row r="28" spans="1:8" ht="20.25" customHeight="1">
      <c r="A28" s="20">
        <f>IF(MAX('入力シート'!$F:$F)&lt;ROW(A23),"",VLOOKUP(ROW(A23),'入力シート'!$F:$U,12,FALSE))</f>
      </c>
      <c r="B28" s="18">
        <f>IF(MAX('入力シート'!$F:$F)&lt;ROW(B23),"",VLOOKUP(ROW(B23),'入力シート'!$F:$U,8,FALSE))</f>
      </c>
      <c r="C28" s="24">
        <f>IF(MAX('入力シート'!$F:$F)&lt;ROW(C23),"",VLOOKUP(ROW(C23),'入力シート'!$F:$U,9,FALSE))</f>
      </c>
      <c r="D28" s="76">
        <f>IF(MAX('入力シート'!$F:$F)&lt;ROW(D23),"",VLOOKUP(ROW(D23),'入力シート'!$F:$U,13,FALSE))</f>
      </c>
      <c r="E28" s="94">
        <f>IF(MAX('入力シート'!$F:$F)&lt;ROW(E23),"",VLOOKUP(ROW(E23),'入力シート'!$F:$U,14,FALSE))</f>
      </c>
      <c r="F28" s="89">
        <f>IF(MAX('入力シート'!$F:$F)&lt;ROW(F23),"",VLOOKUP(ROW(F23),'入力シート'!$F:$U,15,FALSE))</f>
      </c>
      <c r="G28" s="93">
        <f t="shared" si="0"/>
      </c>
      <c r="H28" s="65"/>
    </row>
    <row r="29" spans="1:8" ht="20.25" customHeight="1">
      <c r="A29" s="20">
        <f>IF(MAX('入力シート'!$F:$F)&lt;ROW(A24),"",VLOOKUP(ROW(A24),'入力シート'!$F:$U,12,FALSE))</f>
      </c>
      <c r="B29" s="18">
        <f>IF(MAX('入力シート'!$F:$F)&lt;ROW(B24),"",VLOOKUP(ROW(B24),'入力シート'!$F:$U,8,FALSE))</f>
      </c>
      <c r="C29" s="24">
        <f>IF(MAX('入力シート'!$F:$F)&lt;ROW(C24),"",VLOOKUP(ROW(C24),'入力シート'!$F:$U,9,FALSE))</f>
      </c>
      <c r="D29" s="76">
        <f>IF(MAX('入力シート'!$F:$F)&lt;ROW(D24),"",VLOOKUP(ROW(D24),'入力シート'!$F:$U,13,FALSE))</f>
      </c>
      <c r="E29" s="94">
        <f>IF(MAX('入力シート'!$F:$F)&lt;ROW(E24),"",VLOOKUP(ROW(E24),'入力シート'!$F:$U,14,FALSE))</f>
      </c>
      <c r="F29" s="89">
        <f>IF(MAX('入力シート'!$F:$F)&lt;ROW(F24),"",VLOOKUP(ROW(F24),'入力シート'!$F:$U,15,FALSE))</f>
      </c>
      <c r="G29" s="93">
        <f t="shared" si="0"/>
      </c>
      <c r="H29" s="65"/>
    </row>
    <row r="30" spans="1:8" ht="20.25" customHeight="1">
      <c r="A30" s="20">
        <f>IF(MAX('入力シート'!$F:$F)&lt;ROW(A25),"",VLOOKUP(ROW(A25),'入力シート'!$F:$U,12,FALSE))</f>
      </c>
      <c r="B30" s="18">
        <f>IF(MAX('入力シート'!$F:$F)&lt;ROW(B25),"",VLOOKUP(ROW(B25),'入力シート'!$F:$U,8,FALSE))</f>
      </c>
      <c r="C30" s="24">
        <f>IF(MAX('入力シート'!$F:$F)&lt;ROW(C25),"",VLOOKUP(ROW(C25),'入力シート'!$F:$U,9,FALSE))</f>
      </c>
      <c r="D30" s="76">
        <f>IF(MAX('入力シート'!$F:$F)&lt;ROW(D25),"",VLOOKUP(ROW(D25),'入力シート'!$F:$U,13,FALSE))</f>
      </c>
      <c r="E30" s="94">
        <f>IF(MAX('入力シート'!$F:$F)&lt;ROW(E25),"",VLOOKUP(ROW(E25),'入力シート'!$F:$U,14,FALSE))</f>
      </c>
      <c r="F30" s="89">
        <f>IF(MAX('入力シート'!$F:$F)&lt;ROW(F25),"",VLOOKUP(ROW(F25),'入力シート'!$F:$U,15,FALSE))</f>
      </c>
      <c r="G30" s="93">
        <f t="shared" si="0"/>
      </c>
      <c r="H30" s="65"/>
    </row>
    <row r="31" spans="1:8" ht="20.25" customHeight="1">
      <c r="A31" s="20">
        <f>IF(MAX('入力シート'!$F:$F)&lt;ROW(A26),"",VLOOKUP(ROW(A26),'入力シート'!$F:$U,12,FALSE))</f>
      </c>
      <c r="B31" s="18">
        <f>IF(MAX('入力シート'!$F:$F)&lt;ROW(B26),"",VLOOKUP(ROW(B26),'入力シート'!$F:$U,8,FALSE))</f>
      </c>
      <c r="C31" s="24">
        <f>IF(MAX('入力シート'!$F:$F)&lt;ROW(C26),"",VLOOKUP(ROW(C26),'入力シート'!$F:$U,9,FALSE))</f>
      </c>
      <c r="D31" s="76">
        <f>IF(MAX('入力シート'!$F:$F)&lt;ROW(D26),"",VLOOKUP(ROW(D26),'入力シート'!$F:$U,13,FALSE))</f>
      </c>
      <c r="E31" s="94">
        <f>IF(MAX('入力シート'!$F:$F)&lt;ROW(E26),"",VLOOKUP(ROW(E26),'入力シート'!$F:$U,14,FALSE))</f>
      </c>
      <c r="F31" s="89">
        <f>IF(MAX('入力シート'!$F:$F)&lt;ROW(F26),"",VLOOKUP(ROW(F26),'入力シート'!$F:$U,15,FALSE))</f>
      </c>
      <c r="G31" s="93">
        <f t="shared" si="0"/>
      </c>
      <c r="H31" s="65"/>
    </row>
    <row r="32" spans="1:8" ht="20.25" customHeight="1">
      <c r="A32" s="20">
        <f>IF(MAX('入力シート'!$F:$F)&lt;ROW(A27),"",VLOOKUP(ROW(A27),'入力シート'!$F:$U,12,FALSE))</f>
      </c>
      <c r="B32" s="18">
        <f>IF(MAX('入力シート'!$F:$F)&lt;ROW(B27),"",VLOOKUP(ROW(B27),'入力シート'!$F:$U,8,FALSE))</f>
      </c>
      <c r="C32" s="24">
        <f>IF(MAX('入力シート'!$F:$F)&lt;ROW(C27),"",VLOOKUP(ROW(C27),'入力シート'!$F:$U,9,FALSE))</f>
      </c>
      <c r="D32" s="76">
        <f>IF(MAX('入力シート'!$F:$F)&lt;ROW(D27),"",VLOOKUP(ROW(D27),'入力シート'!$F:$U,13,FALSE))</f>
      </c>
      <c r="E32" s="94">
        <f>IF(MAX('入力シート'!$F:$F)&lt;ROW(E27),"",VLOOKUP(ROW(E27),'入力シート'!$F:$U,14,FALSE))</f>
      </c>
      <c r="F32" s="89">
        <f>IF(MAX('入力シート'!$F:$F)&lt;ROW(F27),"",VLOOKUP(ROW(F27),'入力シート'!$F:$U,15,FALSE))</f>
      </c>
      <c r="G32" s="93">
        <f t="shared" si="0"/>
      </c>
      <c r="H32" s="65"/>
    </row>
    <row r="33" spans="1:8" ht="20.25" customHeight="1">
      <c r="A33" s="20">
        <f>IF(MAX('入力シート'!$F:$F)&lt;ROW(A28),"",VLOOKUP(ROW(A28),'入力シート'!$F:$U,12,FALSE))</f>
      </c>
      <c r="B33" s="18">
        <f>IF(MAX('入力シート'!$F:$F)&lt;ROW(B28),"",VLOOKUP(ROW(B28),'入力シート'!$F:$U,8,FALSE))</f>
      </c>
      <c r="C33" s="24">
        <f>IF(MAX('入力シート'!$F:$F)&lt;ROW(C28),"",VLOOKUP(ROW(C28),'入力シート'!$F:$U,9,FALSE))</f>
      </c>
      <c r="D33" s="76">
        <f>IF(MAX('入力シート'!$F:$F)&lt;ROW(D28),"",VLOOKUP(ROW(D28),'入力シート'!$F:$U,13,FALSE))</f>
      </c>
      <c r="E33" s="94">
        <f>IF(MAX('入力シート'!$F:$F)&lt;ROW(E28),"",VLOOKUP(ROW(E28),'入力シート'!$F:$U,14,FALSE))</f>
      </c>
      <c r="F33" s="89">
        <f>IF(MAX('入力シート'!$F:$F)&lt;ROW(F28),"",VLOOKUP(ROW(F28),'入力シート'!$F:$U,15,FALSE))</f>
      </c>
      <c r="G33" s="93">
        <f t="shared" si="0"/>
      </c>
      <c r="H33" s="65"/>
    </row>
    <row r="34" spans="1:8" ht="20.25" customHeight="1">
      <c r="A34" s="25">
        <f>IF(MAX('入力シート'!$F:$F)&lt;ROW(A29),"",VLOOKUP(ROW(A29),'入力シート'!$F:$U,12,FALSE))</f>
      </c>
      <c r="B34" s="26">
        <f>IF(MAX('入力シート'!$F:$F)&lt;ROW(B29),"",VLOOKUP(ROW(B29),'入力シート'!$F:$U,8,FALSE))</f>
      </c>
      <c r="C34" s="27">
        <f>IF(MAX('入力シート'!$F:$F)&lt;ROW(C29),"",VLOOKUP(ROW(C29),'入力シート'!$F:$U,9,FALSE))</f>
      </c>
      <c r="D34" s="77">
        <f>IF(MAX('入力シート'!$F:$F)&lt;ROW(D29),"",VLOOKUP(ROW(D29),'入力シート'!$F:$U,13,FALSE))</f>
      </c>
      <c r="E34" s="95">
        <f>IF(MAX('入力シート'!$F:$F)&lt;ROW(E29),"",VLOOKUP(ROW(E29),'入力シート'!$F:$U,14,FALSE))</f>
      </c>
      <c r="F34" s="96">
        <f>IF(MAX('入力シート'!$F:$F)&lt;ROW(F29),"",VLOOKUP(ROW(F29),'入力シート'!$F:$U,15,FALSE))</f>
      </c>
      <c r="G34" s="97">
        <f t="shared" si="0"/>
      </c>
      <c r="H34" s="66"/>
    </row>
    <row r="35" spans="1:8" ht="20.25" customHeight="1">
      <c r="A35" s="197" t="s">
        <v>5</v>
      </c>
      <c r="B35" s="198"/>
      <c r="C35" s="198"/>
      <c r="D35" s="199"/>
      <c r="E35" s="98">
        <f>SUM(E5:E34)</f>
        <v>0</v>
      </c>
      <c r="F35" s="99">
        <f>SUM(F5:F34)</f>
        <v>0</v>
      </c>
      <c r="G35" s="100">
        <f>E35-F35</f>
        <v>0</v>
      </c>
      <c r="H35" s="67"/>
    </row>
    <row r="36" ht="22.5" customHeight="1">
      <c r="H36" s="2" t="s">
        <v>6</v>
      </c>
    </row>
    <row r="37" spans="1:8" ht="22.5" customHeight="1">
      <c r="A37" s="43"/>
      <c r="B37" s="43"/>
      <c r="C37" s="43"/>
      <c r="D37" s="48" t="str">
        <f>"令和"&amp;'入力シート'!$R$1&amp;"年度大分県高文連"</f>
        <v>令和6年度大分県高文連</v>
      </c>
      <c r="E37" s="3">
        <f>IF('入力シート'!$R$2="","",'入力シート'!$R$2)</f>
      </c>
      <c r="F37" s="196" t="s">
        <v>61</v>
      </c>
      <c r="G37" s="196"/>
      <c r="H37" s="3" t="s">
        <v>96</v>
      </c>
    </row>
    <row r="38" spans="1:8" ht="22.5" customHeight="1">
      <c r="A38" s="49" t="s">
        <v>106</v>
      </c>
      <c r="B38" s="49"/>
      <c r="C38" s="49"/>
      <c r="D38" s="4"/>
      <c r="F38" s="36"/>
      <c r="G38" s="112"/>
      <c r="H38" s="113"/>
    </row>
    <row r="39" spans="1:4" ht="4.5" customHeight="1">
      <c r="A39" s="5"/>
      <c r="B39" s="5"/>
      <c r="C39" s="5"/>
      <c r="D39" s="4"/>
    </row>
    <row r="40" spans="1:8" ht="20.25" customHeight="1">
      <c r="A40" s="47" t="s">
        <v>75</v>
      </c>
      <c r="B40" s="11" t="s">
        <v>7</v>
      </c>
      <c r="C40" s="12" t="s">
        <v>8</v>
      </c>
      <c r="D40" s="13" t="s">
        <v>10</v>
      </c>
      <c r="E40" s="34" t="s">
        <v>2</v>
      </c>
      <c r="F40" s="35" t="s">
        <v>3</v>
      </c>
      <c r="G40" s="41" t="s">
        <v>4</v>
      </c>
      <c r="H40" s="33" t="s">
        <v>47</v>
      </c>
    </row>
    <row r="41" spans="1:8" ht="20.25" customHeight="1">
      <c r="A41" s="19"/>
      <c r="B41" s="21"/>
      <c r="C41" s="22"/>
      <c r="D41" s="73" t="s">
        <v>97</v>
      </c>
      <c r="E41" s="88">
        <f>E35</f>
        <v>0</v>
      </c>
      <c r="F41" s="89">
        <f>F35</f>
        <v>0</v>
      </c>
      <c r="G41" s="90">
        <f>G35</f>
        <v>0</v>
      </c>
      <c r="H41" s="64"/>
    </row>
    <row r="42" spans="1:8" ht="20.25" customHeight="1">
      <c r="A42" s="20">
        <f>IF(MAX('入力シート'!$F:$F)&lt;ROW(A30),"",VLOOKUP(ROW(A30),'入力シート'!$F:$U,12,FALSE))</f>
      </c>
      <c r="B42" s="18">
        <f>IF(MAX('入力シート'!$F:$F)&lt;ROW(B30),"",VLOOKUP(ROW(B30),'入力シート'!$F:$U,8,FALSE))</f>
      </c>
      <c r="C42" s="50">
        <f>IF(MAX('入力シート'!$F:$F)&lt;ROW(C30),"",VLOOKUP(ROW(C30),'入力シート'!$F:$U,9,FALSE))</f>
      </c>
      <c r="D42" s="74">
        <f>IF(MAX('入力シート'!$F:$F)&lt;ROW(D30),"",VLOOKUP(ROW(D30),'入力シート'!$F:$U,13,FALSE))</f>
      </c>
      <c r="E42" s="91">
        <f>IF(MAX('入力シート'!$F:$F)&lt;ROW(E30),"",VLOOKUP(ROW(E30),'入力シート'!$F:$U,14,FALSE))</f>
      </c>
      <c r="F42" s="92">
        <f>IF(MAX('入力シート'!$F:$F)&lt;ROW(F30),"",VLOOKUP(ROW(F30),'入力シート'!$F:$U,15,FALSE))</f>
      </c>
      <c r="G42" s="93">
        <f>IF(AND(E42="",F42=""),"",G41+E42-F42)</f>
      </c>
      <c r="H42" s="65"/>
    </row>
    <row r="43" spans="1:8" ht="20.25" customHeight="1">
      <c r="A43" s="20">
        <f>IF(MAX('入力シート'!$F:$F)&lt;ROW(A31),"",VLOOKUP(ROW(A31),'入力シート'!$F:$U,12,FALSE))</f>
      </c>
      <c r="B43" s="18">
        <f>IF(MAX('入力シート'!$F:$F)&lt;ROW(B31),"",VLOOKUP(ROW(B31),'入力シート'!$F:$U,8,FALSE))</f>
      </c>
      <c r="C43" s="50">
        <f>IF(MAX('入力シート'!$F:$F)&lt;ROW(C31),"",VLOOKUP(ROW(C31),'入力シート'!$F:$U,9,FALSE))</f>
      </c>
      <c r="D43" s="74">
        <f>IF(MAX('入力シート'!$F:$F)&lt;ROW(D31),"",VLOOKUP(ROW(D31),'入力シート'!$F:$U,13,FALSE))</f>
      </c>
      <c r="E43" s="91">
        <f>IF(MAX('入力シート'!$F:$F)&lt;ROW(E31),"",VLOOKUP(ROW(E31),'入力シート'!$F:$U,14,FALSE))</f>
      </c>
      <c r="F43" s="89">
        <f>IF(MAX('入力シート'!$F:$F)&lt;ROW(F31),"",VLOOKUP(ROW(F31),'入力シート'!$F:$U,15,FALSE))</f>
      </c>
      <c r="G43" s="93">
        <f aca="true" t="shared" si="1" ref="G43:G70">IF(AND(E43="",F43=""),"",G42+E43-F43)</f>
      </c>
      <c r="H43" s="65"/>
    </row>
    <row r="44" spans="1:8" ht="20.25" customHeight="1">
      <c r="A44" s="20">
        <f>IF(MAX('入力シート'!$F:$F)&lt;ROW(A32),"",VLOOKUP(ROW(A32),'入力シート'!$F:$U,12,FALSE))</f>
      </c>
      <c r="B44" s="18">
        <f>IF(MAX('入力シート'!$F:$F)&lt;ROW(B32),"",VLOOKUP(ROW(B32),'入力シート'!$F:$U,8,FALSE))</f>
      </c>
      <c r="C44" s="50">
        <f>IF(MAX('入力シート'!$F:$F)&lt;ROW(C32),"",VLOOKUP(ROW(C32),'入力シート'!$F:$U,9,FALSE))</f>
      </c>
      <c r="D44" s="74">
        <f>IF(MAX('入力シート'!$F:$F)&lt;ROW(D32),"",VLOOKUP(ROW(D32),'入力シート'!$F:$U,13,FALSE))</f>
      </c>
      <c r="E44" s="91">
        <f>IF(MAX('入力シート'!$F:$F)&lt;ROW(E32),"",VLOOKUP(ROW(E32),'入力シート'!$F:$U,14,FALSE))</f>
      </c>
      <c r="F44" s="89">
        <f>IF(MAX('入力シート'!$F:$F)&lt;ROW(F32),"",VLOOKUP(ROW(F32),'入力シート'!$F:$U,15,FALSE))</f>
      </c>
      <c r="G44" s="93">
        <f t="shared" si="1"/>
      </c>
      <c r="H44" s="65"/>
    </row>
    <row r="45" spans="1:8" ht="20.25" customHeight="1">
      <c r="A45" s="20">
        <f>IF(MAX('入力シート'!$F:$F)&lt;ROW(A33),"",VLOOKUP(ROW(A33),'入力シート'!$F:$U,12,FALSE))</f>
      </c>
      <c r="B45" s="18">
        <f>IF(MAX('入力シート'!$F:$F)&lt;ROW(B33),"",VLOOKUP(ROW(B33),'入力シート'!$F:$U,8,FALSE))</f>
      </c>
      <c r="C45" s="50">
        <f>IF(MAX('入力シート'!$F:$F)&lt;ROW(C33),"",VLOOKUP(ROW(C33),'入力シート'!$F:$U,9,FALSE))</f>
      </c>
      <c r="D45" s="74">
        <f>IF(MAX('入力シート'!$F:$F)&lt;ROW(D33),"",VLOOKUP(ROW(D33),'入力シート'!$F:$U,13,FALSE))</f>
      </c>
      <c r="E45" s="91">
        <f>IF(MAX('入力シート'!$F:$F)&lt;ROW(E33),"",VLOOKUP(ROW(E33),'入力シート'!$F:$U,14,FALSE))</f>
      </c>
      <c r="F45" s="89">
        <f>IF(MAX('入力シート'!$F:$F)&lt;ROW(F33),"",VLOOKUP(ROW(F33),'入力シート'!$F:$U,15,FALSE))</f>
      </c>
      <c r="G45" s="93">
        <f t="shared" si="1"/>
      </c>
      <c r="H45" s="65"/>
    </row>
    <row r="46" spans="1:8" ht="20.25" customHeight="1">
      <c r="A46" s="20">
        <f>IF(MAX('入力シート'!$F:$F)&lt;ROW(A34),"",VLOOKUP(ROW(A34),'入力シート'!$F:$U,12,FALSE))</f>
      </c>
      <c r="B46" s="18">
        <f>IF(MAX('入力シート'!$F:$F)&lt;ROW(B34),"",VLOOKUP(ROW(B34),'入力シート'!$F:$U,8,FALSE))</f>
      </c>
      <c r="C46" s="50">
        <f>IF(MAX('入力シート'!$F:$F)&lt;ROW(C34),"",VLOOKUP(ROW(C34),'入力シート'!$F:$U,9,FALSE))</f>
      </c>
      <c r="D46" s="74">
        <f>IF(MAX('入力シート'!$F:$F)&lt;ROW(D34),"",VLOOKUP(ROW(D34),'入力シート'!$F:$U,13,FALSE))</f>
      </c>
      <c r="E46" s="91">
        <f>IF(MAX('入力シート'!$F:$F)&lt;ROW(E34),"",VLOOKUP(ROW(E34),'入力シート'!$F:$U,14,FALSE))</f>
      </c>
      <c r="F46" s="89">
        <f>IF(MAX('入力シート'!$F:$F)&lt;ROW(F34),"",VLOOKUP(ROW(F34),'入力シート'!$F:$U,15,FALSE))</f>
      </c>
      <c r="G46" s="93">
        <f t="shared" si="1"/>
      </c>
      <c r="H46" s="65"/>
    </row>
    <row r="47" spans="1:8" ht="20.25" customHeight="1">
      <c r="A47" s="20">
        <f>IF(MAX('入力シート'!$F:$F)&lt;ROW(A35),"",VLOOKUP(ROW(A35),'入力シート'!$F:$U,12,FALSE))</f>
      </c>
      <c r="B47" s="18">
        <f>IF(MAX('入力シート'!$F:$F)&lt;ROW(B35),"",VLOOKUP(ROW(B35),'入力シート'!$F:$U,8,FALSE))</f>
      </c>
      <c r="C47" s="24">
        <f>IF(MAX('入力シート'!$F:$F)&lt;ROW(C35),"",VLOOKUP(ROW(C35),'入力シート'!$F:$U,9,FALSE))</f>
      </c>
      <c r="D47" s="75">
        <f>IF(MAX('入力シート'!$F:$F)&lt;ROW(D35),"",VLOOKUP(ROW(D35),'入力シート'!$F:$U,13,FALSE))</f>
      </c>
      <c r="E47" s="91">
        <f>IF(MAX('入力シート'!$F:$F)&lt;ROW(E35),"",VLOOKUP(ROW(E35),'入力シート'!$F:$U,14,FALSE))</f>
      </c>
      <c r="F47" s="89">
        <f>IF(MAX('入力シート'!$F:$F)&lt;ROW(F35),"",VLOOKUP(ROW(F35),'入力シート'!$F:$U,15,FALSE))</f>
      </c>
      <c r="G47" s="93">
        <f t="shared" si="1"/>
      </c>
      <c r="H47" s="65"/>
    </row>
    <row r="48" spans="1:8" ht="20.25" customHeight="1">
      <c r="A48" s="20">
        <f>IF(MAX('入力シート'!$F:$F)&lt;ROW(A36),"",VLOOKUP(ROW(A36),'入力シート'!$F:$U,12,FALSE))</f>
      </c>
      <c r="B48" s="18">
        <f>IF(MAX('入力シート'!$F:$F)&lt;ROW(B36),"",VLOOKUP(ROW(B36),'入力シート'!$F:$U,8,FALSE))</f>
      </c>
      <c r="C48" s="24">
        <f>IF(MAX('入力シート'!$F:$F)&lt;ROW(C36),"",VLOOKUP(ROW(C36),'入力シート'!$F:$U,9,FALSE))</f>
      </c>
      <c r="D48" s="75">
        <f>IF(MAX('入力シート'!$F:$F)&lt;ROW(D36),"",VLOOKUP(ROW(D36),'入力シート'!$F:$U,13,FALSE))</f>
      </c>
      <c r="E48" s="91">
        <f>IF(MAX('入力シート'!$F:$F)&lt;ROW(E36),"",VLOOKUP(ROW(E36),'入力シート'!$F:$U,14,FALSE))</f>
      </c>
      <c r="F48" s="89">
        <f>IF(MAX('入力シート'!$F:$F)&lt;ROW(F36),"",VLOOKUP(ROW(F36),'入力シート'!$F:$U,15,FALSE))</f>
      </c>
      <c r="G48" s="93">
        <f t="shared" si="1"/>
      </c>
      <c r="H48" s="65"/>
    </row>
    <row r="49" spans="1:8" ht="20.25" customHeight="1">
      <c r="A49" s="20">
        <f>IF(MAX('入力シート'!$F:$F)&lt;ROW(A37),"",VLOOKUP(ROW(A37),'入力シート'!$F:$U,12,FALSE))</f>
      </c>
      <c r="B49" s="18">
        <f>IF(MAX('入力シート'!$F:$F)&lt;ROW(B37),"",VLOOKUP(ROW(B37),'入力シート'!$F:$U,8,FALSE))</f>
      </c>
      <c r="C49" s="24">
        <f>IF(MAX('入力シート'!$F:$F)&lt;ROW(C37),"",VLOOKUP(ROW(C37),'入力シート'!$F:$U,9,FALSE))</f>
      </c>
      <c r="D49" s="76">
        <f>IF(MAX('入力シート'!$F:$F)&lt;ROW(D37),"",VLOOKUP(ROW(D37),'入力シート'!$F:$U,13,FALSE))</f>
      </c>
      <c r="E49" s="94">
        <f>IF(MAX('入力シート'!$F:$F)&lt;ROW(E37),"",VLOOKUP(ROW(E37),'入力シート'!$F:$U,14,FALSE))</f>
      </c>
      <c r="F49" s="89">
        <f>IF(MAX('入力シート'!$F:$F)&lt;ROW(F37),"",VLOOKUP(ROW(F37),'入力シート'!$F:$U,15,FALSE))</f>
      </c>
      <c r="G49" s="93">
        <f t="shared" si="1"/>
      </c>
      <c r="H49" s="65"/>
    </row>
    <row r="50" spans="1:8" ht="20.25" customHeight="1">
      <c r="A50" s="20">
        <f>IF(MAX('入力シート'!$F:$F)&lt;ROW(A38),"",VLOOKUP(ROW(A38),'入力シート'!$F:$U,12,FALSE))</f>
      </c>
      <c r="B50" s="18">
        <f>IF(MAX('入力シート'!$F:$F)&lt;ROW(B38),"",VLOOKUP(ROW(B38),'入力シート'!$F:$U,8,FALSE))</f>
      </c>
      <c r="C50" s="24">
        <f>IF(MAX('入力シート'!$F:$F)&lt;ROW(C38),"",VLOOKUP(ROW(C38),'入力シート'!$F:$U,9,FALSE))</f>
      </c>
      <c r="D50" s="76">
        <f>IF(MAX('入力シート'!$F:$F)&lt;ROW(D38),"",VLOOKUP(ROW(D38),'入力シート'!$F:$U,13,FALSE))</f>
      </c>
      <c r="E50" s="94">
        <f>IF(MAX('入力シート'!$F:$F)&lt;ROW(E38),"",VLOOKUP(ROW(E38),'入力シート'!$F:$U,14,FALSE))</f>
      </c>
      <c r="F50" s="89">
        <f>IF(MAX('入力シート'!$F:$F)&lt;ROW(F38),"",VLOOKUP(ROW(F38),'入力シート'!$F:$U,15,FALSE))</f>
      </c>
      <c r="G50" s="93">
        <f t="shared" si="1"/>
      </c>
      <c r="H50" s="65"/>
    </row>
    <row r="51" spans="1:8" ht="20.25" customHeight="1">
      <c r="A51" s="20">
        <f>IF(MAX('入力シート'!$F:$F)&lt;ROW(A39),"",VLOOKUP(ROW(A39),'入力シート'!$F:$U,12,FALSE))</f>
      </c>
      <c r="B51" s="18">
        <f>IF(MAX('入力シート'!$F:$F)&lt;ROW(B39),"",VLOOKUP(ROW(B39),'入力シート'!$F:$U,8,FALSE))</f>
      </c>
      <c r="C51" s="24">
        <f>IF(MAX('入力シート'!$F:$F)&lt;ROW(C39),"",VLOOKUP(ROW(C39),'入力シート'!$F:$U,9,FALSE))</f>
      </c>
      <c r="D51" s="76">
        <f>IF(MAX('入力シート'!$F:$F)&lt;ROW(D39),"",VLOOKUP(ROW(D39),'入力シート'!$F:$U,13,FALSE))</f>
      </c>
      <c r="E51" s="94">
        <f>IF(MAX('入力シート'!$F:$F)&lt;ROW(E39),"",VLOOKUP(ROW(E39),'入力シート'!$F:$U,14,FALSE))</f>
      </c>
      <c r="F51" s="89">
        <f>IF(MAX('入力シート'!$F:$F)&lt;ROW(F39),"",VLOOKUP(ROW(F39),'入力シート'!$F:$U,15,FALSE))</f>
      </c>
      <c r="G51" s="93">
        <f t="shared" si="1"/>
      </c>
      <c r="H51" s="65"/>
    </row>
    <row r="52" spans="1:8" ht="20.25" customHeight="1">
      <c r="A52" s="20">
        <f>IF(MAX('入力シート'!$F:$F)&lt;ROW(A40),"",VLOOKUP(ROW(A40),'入力シート'!$F:$U,12,FALSE))</f>
      </c>
      <c r="B52" s="18">
        <f>IF(MAX('入力シート'!$F:$F)&lt;ROW(B40),"",VLOOKUP(ROW(B40),'入力シート'!$F:$U,8,FALSE))</f>
      </c>
      <c r="C52" s="24">
        <f>IF(MAX('入力シート'!$F:$F)&lt;ROW(C40),"",VLOOKUP(ROW(C40),'入力シート'!$F:$U,9,FALSE))</f>
      </c>
      <c r="D52" s="76">
        <f>IF(MAX('入力シート'!$F:$F)&lt;ROW(D40),"",VLOOKUP(ROW(D40),'入力シート'!$F:$U,13,FALSE))</f>
      </c>
      <c r="E52" s="94">
        <f>IF(MAX('入力シート'!$F:$F)&lt;ROW(E40),"",VLOOKUP(ROW(E40),'入力シート'!$F:$U,14,FALSE))</f>
      </c>
      <c r="F52" s="89">
        <f>IF(MAX('入力シート'!$F:$F)&lt;ROW(F40),"",VLOOKUP(ROW(F40),'入力シート'!$F:$U,15,FALSE))</f>
      </c>
      <c r="G52" s="93">
        <f t="shared" si="1"/>
      </c>
      <c r="H52" s="65"/>
    </row>
    <row r="53" spans="1:8" ht="20.25" customHeight="1">
      <c r="A53" s="20">
        <f>IF(MAX('入力シート'!$F:$F)&lt;ROW(A41),"",VLOOKUP(ROW(A41),'入力シート'!$F:$U,12,FALSE))</f>
      </c>
      <c r="B53" s="18">
        <f>IF(MAX('入力シート'!$F:$F)&lt;ROW(B41),"",VLOOKUP(ROW(B41),'入力シート'!$F:$U,8,FALSE))</f>
      </c>
      <c r="C53" s="24">
        <f>IF(MAX('入力シート'!$F:$F)&lt;ROW(C41),"",VLOOKUP(ROW(C41),'入力シート'!$F:$U,9,FALSE))</f>
      </c>
      <c r="D53" s="76">
        <f>IF(MAX('入力シート'!$F:$F)&lt;ROW(D41),"",VLOOKUP(ROW(D41),'入力シート'!$F:$U,13,FALSE))</f>
      </c>
      <c r="E53" s="94">
        <f>IF(MAX('入力シート'!$F:$F)&lt;ROW(E41),"",VLOOKUP(ROW(E41),'入力シート'!$F:$U,14,FALSE))</f>
      </c>
      <c r="F53" s="89">
        <f>IF(MAX('入力シート'!$F:$F)&lt;ROW(F41),"",VLOOKUP(ROW(F41),'入力シート'!$F:$U,15,FALSE))</f>
      </c>
      <c r="G53" s="93">
        <f t="shared" si="1"/>
      </c>
      <c r="H53" s="65"/>
    </row>
    <row r="54" spans="1:8" ht="20.25" customHeight="1">
      <c r="A54" s="20">
        <f>IF(MAX('入力シート'!$F:$F)&lt;ROW(A42),"",VLOOKUP(ROW(A42),'入力シート'!$F:$U,12,FALSE))</f>
      </c>
      <c r="B54" s="18">
        <f>IF(MAX('入力シート'!$F:$F)&lt;ROW(B42),"",VLOOKUP(ROW(B42),'入力シート'!$F:$U,8,FALSE))</f>
      </c>
      <c r="C54" s="24">
        <f>IF(MAX('入力シート'!$F:$F)&lt;ROW(C42),"",VLOOKUP(ROW(C42),'入力シート'!$F:$U,9,FALSE))</f>
      </c>
      <c r="D54" s="76">
        <f>IF(MAX('入力シート'!$F:$F)&lt;ROW(D42),"",VLOOKUP(ROW(D42),'入力シート'!$F:$U,13,FALSE))</f>
      </c>
      <c r="E54" s="94">
        <f>IF(MAX('入力シート'!$F:$F)&lt;ROW(E42),"",VLOOKUP(ROW(E42),'入力シート'!$F:$U,14,FALSE))</f>
      </c>
      <c r="F54" s="89">
        <f>IF(MAX('入力シート'!$F:$F)&lt;ROW(F42),"",VLOOKUP(ROW(F42),'入力シート'!$F:$U,15,FALSE))</f>
      </c>
      <c r="G54" s="93">
        <f t="shared" si="1"/>
      </c>
      <c r="H54" s="65"/>
    </row>
    <row r="55" spans="1:8" ht="20.25" customHeight="1">
      <c r="A55" s="20">
        <f>IF(MAX('入力シート'!$F:$F)&lt;ROW(A43),"",VLOOKUP(ROW(A43),'入力シート'!$F:$U,12,FALSE))</f>
      </c>
      <c r="B55" s="18">
        <f>IF(MAX('入力シート'!$F:$F)&lt;ROW(B43),"",VLOOKUP(ROW(B43),'入力シート'!$F:$U,8,FALSE))</f>
      </c>
      <c r="C55" s="24">
        <f>IF(MAX('入力シート'!$F:$F)&lt;ROW(C43),"",VLOOKUP(ROW(C43),'入力シート'!$F:$U,9,FALSE))</f>
      </c>
      <c r="D55" s="76">
        <f>IF(MAX('入力シート'!$F:$F)&lt;ROW(D43),"",VLOOKUP(ROW(D43),'入力シート'!$F:$U,13,FALSE))</f>
      </c>
      <c r="E55" s="94">
        <f>IF(MAX('入力シート'!$F:$F)&lt;ROW(E43),"",VLOOKUP(ROW(E43),'入力シート'!$F:$U,14,FALSE))</f>
      </c>
      <c r="F55" s="89">
        <f>IF(MAX('入力シート'!$F:$F)&lt;ROW(F43),"",VLOOKUP(ROW(F43),'入力シート'!$F:$U,15,FALSE))</f>
      </c>
      <c r="G55" s="93">
        <f t="shared" si="1"/>
      </c>
      <c r="H55" s="65"/>
    </row>
    <row r="56" spans="1:8" ht="20.25" customHeight="1">
      <c r="A56" s="20">
        <f>IF(MAX('入力シート'!$F:$F)&lt;ROW(A44),"",VLOOKUP(ROW(A44),'入力シート'!$F:$U,12,FALSE))</f>
      </c>
      <c r="B56" s="18">
        <f>IF(MAX('入力シート'!$F:$F)&lt;ROW(B44),"",VLOOKUP(ROW(B44),'入力シート'!$F:$U,8,FALSE))</f>
      </c>
      <c r="C56" s="24">
        <f>IF(MAX('入力シート'!$F:$F)&lt;ROW(C44),"",VLOOKUP(ROW(C44),'入力シート'!$F:$U,9,FALSE))</f>
      </c>
      <c r="D56" s="76">
        <f>IF(MAX('入力シート'!$F:$F)&lt;ROW(D44),"",VLOOKUP(ROW(D44),'入力シート'!$F:$U,13,FALSE))</f>
      </c>
      <c r="E56" s="94">
        <f>IF(MAX('入力シート'!$F:$F)&lt;ROW(E44),"",VLOOKUP(ROW(E44),'入力シート'!$F:$U,14,FALSE))</f>
      </c>
      <c r="F56" s="89">
        <f>IF(MAX('入力シート'!$F:$F)&lt;ROW(F44),"",VLOOKUP(ROW(F44),'入力シート'!$F:$U,15,FALSE))</f>
      </c>
      <c r="G56" s="93">
        <f t="shared" si="1"/>
      </c>
      <c r="H56" s="65"/>
    </row>
    <row r="57" spans="1:8" ht="20.25" customHeight="1">
      <c r="A57" s="20">
        <f>IF(MAX('入力シート'!$F:$F)&lt;ROW(A45),"",VLOOKUP(ROW(A45),'入力シート'!$F:$U,12,FALSE))</f>
      </c>
      <c r="B57" s="18">
        <f>IF(MAX('入力シート'!$F:$F)&lt;ROW(B45),"",VLOOKUP(ROW(B45),'入力シート'!$F:$U,8,FALSE))</f>
      </c>
      <c r="C57" s="24">
        <f>IF(MAX('入力シート'!$F:$F)&lt;ROW(C45),"",VLOOKUP(ROW(C45),'入力シート'!$F:$U,9,FALSE))</f>
      </c>
      <c r="D57" s="76">
        <f>IF(MAX('入力シート'!$F:$F)&lt;ROW(D45),"",VLOOKUP(ROW(D45),'入力シート'!$F:$U,13,FALSE))</f>
      </c>
      <c r="E57" s="94">
        <f>IF(MAX('入力シート'!$F:$F)&lt;ROW(E45),"",VLOOKUP(ROW(E45),'入力シート'!$F:$U,14,FALSE))</f>
      </c>
      <c r="F57" s="89">
        <f>IF(MAX('入力シート'!$F:$F)&lt;ROW(F45),"",VLOOKUP(ROW(F45),'入力シート'!$F:$U,15,FALSE))</f>
      </c>
      <c r="G57" s="93">
        <f t="shared" si="1"/>
      </c>
      <c r="H57" s="65"/>
    </row>
    <row r="58" spans="1:8" ht="20.25" customHeight="1">
      <c r="A58" s="20">
        <f>IF(MAX('入力シート'!$F:$F)&lt;ROW(A46),"",VLOOKUP(ROW(A46),'入力シート'!$F:$U,12,FALSE))</f>
      </c>
      <c r="B58" s="18">
        <f>IF(MAX('入力シート'!$F:$F)&lt;ROW(B46),"",VLOOKUP(ROW(B46),'入力シート'!$F:$U,8,FALSE))</f>
      </c>
      <c r="C58" s="24">
        <f>IF(MAX('入力シート'!$F:$F)&lt;ROW(C46),"",VLOOKUP(ROW(C46),'入力シート'!$F:$U,9,FALSE))</f>
      </c>
      <c r="D58" s="76">
        <f>IF(MAX('入力シート'!$F:$F)&lt;ROW(D46),"",VLOOKUP(ROW(D46),'入力シート'!$F:$U,13,FALSE))</f>
      </c>
      <c r="E58" s="94">
        <f>IF(MAX('入力シート'!$F:$F)&lt;ROW(E46),"",VLOOKUP(ROW(E46),'入力シート'!$F:$U,14,FALSE))</f>
      </c>
      <c r="F58" s="89">
        <f>IF(MAX('入力シート'!$F:$F)&lt;ROW(F46),"",VLOOKUP(ROW(F46),'入力シート'!$F:$U,15,FALSE))</f>
      </c>
      <c r="G58" s="93">
        <f t="shared" si="1"/>
      </c>
      <c r="H58" s="65"/>
    </row>
    <row r="59" spans="1:8" ht="20.25" customHeight="1">
      <c r="A59" s="20">
        <f>IF(MAX('入力シート'!$F:$F)&lt;ROW(A47),"",VLOOKUP(ROW(A47),'入力シート'!$F:$U,12,FALSE))</f>
      </c>
      <c r="B59" s="18">
        <f>IF(MAX('入力シート'!$F:$F)&lt;ROW(B47),"",VLOOKUP(ROW(B47),'入力シート'!$F:$U,8,FALSE))</f>
      </c>
      <c r="C59" s="24">
        <f>IF(MAX('入力シート'!$F:$F)&lt;ROW(C47),"",VLOOKUP(ROW(C47),'入力シート'!$F:$U,9,FALSE))</f>
      </c>
      <c r="D59" s="76">
        <f>IF(MAX('入力シート'!$F:$F)&lt;ROW(D47),"",VLOOKUP(ROW(D47),'入力シート'!$F:$U,13,FALSE))</f>
      </c>
      <c r="E59" s="94">
        <f>IF(MAX('入力シート'!$F:$F)&lt;ROW(E47),"",VLOOKUP(ROW(E47),'入力シート'!$F:$U,14,FALSE))</f>
      </c>
      <c r="F59" s="89">
        <f>IF(MAX('入力シート'!$F:$F)&lt;ROW(F47),"",VLOOKUP(ROW(F47),'入力シート'!$F:$U,15,FALSE))</f>
      </c>
      <c r="G59" s="93">
        <f t="shared" si="1"/>
      </c>
      <c r="H59" s="65"/>
    </row>
    <row r="60" spans="1:8" ht="20.25" customHeight="1">
      <c r="A60" s="20">
        <f>IF(MAX('入力シート'!$F:$F)&lt;ROW(A48),"",VLOOKUP(ROW(A48),'入力シート'!$F:$U,12,FALSE))</f>
      </c>
      <c r="B60" s="18">
        <f>IF(MAX('入力シート'!$F:$F)&lt;ROW(B48),"",VLOOKUP(ROW(B48),'入力シート'!$F:$U,8,FALSE))</f>
      </c>
      <c r="C60" s="24">
        <f>IF(MAX('入力シート'!$F:$F)&lt;ROW(C48),"",VLOOKUP(ROW(C48),'入力シート'!$F:$U,9,FALSE))</f>
      </c>
      <c r="D60" s="76">
        <f>IF(MAX('入力シート'!$F:$F)&lt;ROW(D48),"",VLOOKUP(ROW(D48),'入力シート'!$F:$U,13,FALSE))</f>
      </c>
      <c r="E60" s="94">
        <f>IF(MAX('入力シート'!$F:$F)&lt;ROW(E48),"",VLOOKUP(ROW(E48),'入力シート'!$F:$U,14,FALSE))</f>
      </c>
      <c r="F60" s="89">
        <f>IF(MAX('入力シート'!$F:$F)&lt;ROW(F48),"",VLOOKUP(ROW(F48),'入力シート'!$F:$U,15,FALSE))</f>
      </c>
      <c r="G60" s="93">
        <f t="shared" si="1"/>
      </c>
      <c r="H60" s="65"/>
    </row>
    <row r="61" spans="1:8" ht="20.25" customHeight="1">
      <c r="A61" s="20">
        <f>IF(MAX('入力シート'!$F:$F)&lt;ROW(A49),"",VLOOKUP(ROW(A49),'入力シート'!$F:$U,12,FALSE))</f>
      </c>
      <c r="B61" s="18">
        <f>IF(MAX('入力シート'!$F:$F)&lt;ROW(B49),"",VLOOKUP(ROW(B49),'入力シート'!$F:$U,8,FALSE))</f>
      </c>
      <c r="C61" s="24">
        <f>IF(MAX('入力シート'!$F:$F)&lt;ROW(C49),"",VLOOKUP(ROW(C49),'入力シート'!$F:$U,9,FALSE))</f>
      </c>
      <c r="D61" s="76">
        <f>IF(MAX('入力シート'!$F:$F)&lt;ROW(D49),"",VLOOKUP(ROW(D49),'入力シート'!$F:$U,13,FALSE))</f>
      </c>
      <c r="E61" s="94">
        <f>IF(MAX('入力シート'!$F:$F)&lt;ROW(E49),"",VLOOKUP(ROW(E49),'入力シート'!$F:$U,14,FALSE))</f>
      </c>
      <c r="F61" s="89">
        <f>IF(MAX('入力シート'!$F:$F)&lt;ROW(F49),"",VLOOKUP(ROW(F49),'入力シート'!$F:$U,15,FALSE))</f>
      </c>
      <c r="G61" s="93">
        <f t="shared" si="1"/>
      </c>
      <c r="H61" s="65"/>
    </row>
    <row r="62" spans="1:8" ht="20.25" customHeight="1">
      <c r="A62" s="20">
        <f>IF(MAX('入力シート'!$F:$F)&lt;ROW(A50),"",VLOOKUP(ROW(A50),'入力シート'!$F:$U,12,FALSE))</f>
      </c>
      <c r="B62" s="18">
        <f>IF(MAX('入力シート'!$F:$F)&lt;ROW(B50),"",VLOOKUP(ROW(B50),'入力シート'!$F:$U,8,FALSE))</f>
      </c>
      <c r="C62" s="24">
        <f>IF(MAX('入力シート'!$F:$F)&lt;ROW(C50),"",VLOOKUP(ROW(C50),'入力シート'!$F:$U,9,FALSE))</f>
      </c>
      <c r="D62" s="76">
        <f>IF(MAX('入力シート'!$F:$F)&lt;ROW(D50),"",VLOOKUP(ROW(D50),'入力シート'!$F:$U,13,FALSE))</f>
      </c>
      <c r="E62" s="94">
        <f>IF(MAX('入力シート'!$F:$F)&lt;ROW(E50),"",VLOOKUP(ROW(E50),'入力シート'!$F:$U,14,FALSE))</f>
      </c>
      <c r="F62" s="89">
        <f>IF(MAX('入力シート'!$F:$F)&lt;ROW(F50),"",VLOOKUP(ROW(F50),'入力シート'!$F:$U,15,FALSE))</f>
      </c>
      <c r="G62" s="93">
        <f t="shared" si="1"/>
      </c>
      <c r="H62" s="65"/>
    </row>
    <row r="63" spans="1:8" ht="20.25" customHeight="1">
      <c r="A63" s="20">
        <f>IF(MAX('入力シート'!$F:$F)&lt;ROW(A51),"",VLOOKUP(ROW(A51),'入力シート'!$F:$U,12,FALSE))</f>
      </c>
      <c r="B63" s="18">
        <f>IF(MAX('入力シート'!$F:$F)&lt;ROW(B51),"",VLOOKUP(ROW(B51),'入力シート'!$F:$U,8,FALSE))</f>
      </c>
      <c r="C63" s="24">
        <f>IF(MAX('入力シート'!$F:$F)&lt;ROW(C51),"",VLOOKUP(ROW(C51),'入力シート'!$F:$U,9,FALSE))</f>
      </c>
      <c r="D63" s="76">
        <f>IF(MAX('入力シート'!$F:$F)&lt;ROW(D51),"",VLOOKUP(ROW(D51),'入力シート'!$F:$U,13,FALSE))</f>
      </c>
      <c r="E63" s="94">
        <f>IF(MAX('入力シート'!$F:$F)&lt;ROW(E51),"",VLOOKUP(ROW(E51),'入力シート'!$F:$U,14,FALSE))</f>
      </c>
      <c r="F63" s="89">
        <f>IF(MAX('入力シート'!$F:$F)&lt;ROW(F51),"",VLOOKUP(ROW(F51),'入力シート'!$F:$U,15,FALSE))</f>
      </c>
      <c r="G63" s="93">
        <f t="shared" si="1"/>
      </c>
      <c r="H63" s="65"/>
    </row>
    <row r="64" spans="1:8" ht="20.25" customHeight="1">
      <c r="A64" s="20">
        <f>IF(MAX('入力シート'!$F:$F)&lt;ROW(A52),"",VLOOKUP(ROW(A52),'入力シート'!$F:$U,12,FALSE))</f>
      </c>
      <c r="B64" s="18">
        <f>IF(MAX('入力シート'!$F:$F)&lt;ROW(B52),"",VLOOKUP(ROW(B52),'入力シート'!$F:$U,8,FALSE))</f>
      </c>
      <c r="C64" s="24">
        <f>IF(MAX('入力シート'!$F:$F)&lt;ROW(C52),"",VLOOKUP(ROW(C52),'入力シート'!$F:$U,9,FALSE))</f>
      </c>
      <c r="D64" s="76">
        <f>IF(MAX('入力シート'!$F:$F)&lt;ROW(D52),"",VLOOKUP(ROW(D52),'入力シート'!$F:$U,13,FALSE))</f>
      </c>
      <c r="E64" s="94">
        <f>IF(MAX('入力シート'!$F:$F)&lt;ROW(E52),"",VLOOKUP(ROW(E52),'入力シート'!$F:$U,14,FALSE))</f>
      </c>
      <c r="F64" s="89">
        <f>IF(MAX('入力シート'!$F:$F)&lt;ROW(F52),"",VLOOKUP(ROW(F52),'入力シート'!$F:$U,15,FALSE))</f>
      </c>
      <c r="G64" s="93">
        <f t="shared" si="1"/>
      </c>
      <c r="H64" s="65"/>
    </row>
    <row r="65" spans="1:8" ht="20.25" customHeight="1">
      <c r="A65" s="20">
        <f>IF(MAX('入力シート'!$F:$F)&lt;ROW(A53),"",VLOOKUP(ROW(A53),'入力シート'!$F:$U,12,FALSE))</f>
      </c>
      <c r="B65" s="18">
        <f>IF(MAX('入力シート'!$F:$F)&lt;ROW(B53),"",VLOOKUP(ROW(B53),'入力シート'!$F:$U,8,FALSE))</f>
      </c>
      <c r="C65" s="24">
        <f>IF(MAX('入力シート'!$F:$F)&lt;ROW(C53),"",VLOOKUP(ROW(C53),'入力シート'!$F:$U,9,FALSE))</f>
      </c>
      <c r="D65" s="76">
        <f>IF(MAX('入力シート'!$F:$F)&lt;ROW(D53),"",VLOOKUP(ROW(D53),'入力シート'!$F:$U,13,FALSE))</f>
      </c>
      <c r="E65" s="94">
        <f>IF(MAX('入力シート'!$F:$F)&lt;ROW(E53),"",VLOOKUP(ROW(E53),'入力シート'!$F:$U,14,FALSE))</f>
      </c>
      <c r="F65" s="89">
        <f>IF(MAX('入力シート'!$F:$F)&lt;ROW(F53),"",VLOOKUP(ROW(F53),'入力シート'!$F:$U,15,FALSE))</f>
      </c>
      <c r="G65" s="93">
        <f t="shared" si="1"/>
      </c>
      <c r="H65" s="65"/>
    </row>
    <row r="66" spans="1:8" ht="20.25" customHeight="1">
      <c r="A66" s="20">
        <f>IF(MAX('入力シート'!$F:$F)&lt;ROW(A54),"",VLOOKUP(ROW(A54),'入力シート'!$F:$U,12,FALSE))</f>
      </c>
      <c r="B66" s="18">
        <f>IF(MAX('入力シート'!$F:$F)&lt;ROW(B54),"",VLOOKUP(ROW(B54),'入力シート'!$F:$U,8,FALSE))</f>
      </c>
      <c r="C66" s="24">
        <f>IF(MAX('入力シート'!$F:$F)&lt;ROW(C54),"",VLOOKUP(ROW(C54),'入力シート'!$F:$U,9,FALSE))</f>
      </c>
      <c r="D66" s="76">
        <f>IF(MAX('入力シート'!$F:$F)&lt;ROW(D54),"",VLOOKUP(ROW(D54),'入力シート'!$F:$U,13,FALSE))</f>
      </c>
      <c r="E66" s="94">
        <f>IF(MAX('入力シート'!$F:$F)&lt;ROW(E54),"",VLOOKUP(ROW(E54),'入力シート'!$F:$U,14,FALSE))</f>
      </c>
      <c r="F66" s="89">
        <f>IF(MAX('入力シート'!$F:$F)&lt;ROW(F54),"",VLOOKUP(ROW(F54),'入力シート'!$F:$U,15,FALSE))</f>
      </c>
      <c r="G66" s="93">
        <f t="shared" si="1"/>
      </c>
      <c r="H66" s="65"/>
    </row>
    <row r="67" spans="1:8" ht="20.25" customHeight="1">
      <c r="A67" s="20">
        <f>IF(MAX('入力シート'!$F:$F)&lt;ROW(A55),"",VLOOKUP(ROW(A55),'入力シート'!$F:$U,12,FALSE))</f>
      </c>
      <c r="B67" s="18">
        <f>IF(MAX('入力シート'!$F:$F)&lt;ROW(B55),"",VLOOKUP(ROW(B55),'入力シート'!$F:$U,8,FALSE))</f>
      </c>
      <c r="C67" s="24">
        <f>IF(MAX('入力シート'!$F:$F)&lt;ROW(C55),"",VLOOKUP(ROW(C55),'入力シート'!$F:$U,9,FALSE))</f>
      </c>
      <c r="D67" s="76">
        <f>IF(MAX('入力シート'!$F:$F)&lt;ROW(D55),"",VLOOKUP(ROW(D55),'入力シート'!$F:$U,13,FALSE))</f>
      </c>
      <c r="E67" s="94">
        <f>IF(MAX('入力シート'!$F:$F)&lt;ROW(E55),"",VLOOKUP(ROW(E55),'入力シート'!$F:$U,14,FALSE))</f>
      </c>
      <c r="F67" s="89">
        <f>IF(MAX('入力シート'!$F:$F)&lt;ROW(F55),"",VLOOKUP(ROW(F55),'入力シート'!$F:$U,15,FALSE))</f>
      </c>
      <c r="G67" s="93">
        <f t="shared" si="1"/>
      </c>
      <c r="H67" s="65"/>
    </row>
    <row r="68" spans="1:8" ht="20.25" customHeight="1">
      <c r="A68" s="20">
        <f>IF(MAX('入力シート'!$F:$F)&lt;ROW(A56),"",VLOOKUP(ROW(A56),'入力シート'!$F:$U,12,FALSE))</f>
      </c>
      <c r="B68" s="18">
        <f>IF(MAX('入力シート'!$F:$F)&lt;ROW(B56),"",VLOOKUP(ROW(B56),'入力シート'!$F:$U,8,FALSE))</f>
      </c>
      <c r="C68" s="24">
        <f>IF(MAX('入力シート'!$F:$F)&lt;ROW(C56),"",VLOOKUP(ROW(C56),'入力シート'!$F:$U,9,FALSE))</f>
      </c>
      <c r="D68" s="76">
        <f>IF(MAX('入力シート'!$F:$F)&lt;ROW(D56),"",VLOOKUP(ROW(D56),'入力シート'!$F:$U,13,FALSE))</f>
      </c>
      <c r="E68" s="94">
        <f>IF(MAX('入力シート'!$F:$F)&lt;ROW(E56),"",VLOOKUP(ROW(E56),'入力シート'!$F:$U,14,FALSE))</f>
      </c>
      <c r="F68" s="89">
        <f>IF(MAX('入力シート'!$F:$F)&lt;ROW(F56),"",VLOOKUP(ROW(F56),'入力シート'!$F:$U,15,FALSE))</f>
      </c>
      <c r="G68" s="93">
        <f t="shared" si="1"/>
      </c>
      <c r="H68" s="65"/>
    </row>
    <row r="69" spans="1:8" ht="20.25" customHeight="1">
      <c r="A69" s="20">
        <f>IF(MAX('入力シート'!$F:$F)&lt;ROW(A57),"",VLOOKUP(ROW(A57),'入力シート'!$F:$U,12,FALSE))</f>
      </c>
      <c r="B69" s="18">
        <f>IF(MAX('入力シート'!$F:$F)&lt;ROW(B57),"",VLOOKUP(ROW(B57),'入力シート'!$F:$U,8,FALSE))</f>
      </c>
      <c r="C69" s="24">
        <f>IF(MAX('入力シート'!$F:$F)&lt;ROW(C57),"",VLOOKUP(ROW(C57),'入力シート'!$F:$U,9,FALSE))</f>
      </c>
      <c r="D69" s="76">
        <f>IF(MAX('入力シート'!$F:$F)&lt;ROW(D57),"",VLOOKUP(ROW(D57),'入力シート'!$F:$U,13,FALSE))</f>
      </c>
      <c r="E69" s="94">
        <f>IF(MAX('入力シート'!$F:$F)&lt;ROW(E57),"",VLOOKUP(ROW(E57),'入力シート'!$F:$U,14,FALSE))</f>
      </c>
      <c r="F69" s="89">
        <f>IF(MAX('入力シート'!$F:$F)&lt;ROW(F57),"",VLOOKUP(ROW(F57),'入力シート'!$F:$U,15,FALSE))</f>
      </c>
      <c r="G69" s="93">
        <f t="shared" si="1"/>
      </c>
      <c r="H69" s="65"/>
    </row>
    <row r="70" spans="1:8" ht="20.25" customHeight="1">
      <c r="A70" s="25">
        <f>IF(MAX('入力シート'!$F:$F)&lt;ROW(A58),"",VLOOKUP(ROW(A58),'入力シート'!$F:$U,12,FALSE))</f>
      </c>
      <c r="B70" s="26">
        <f>IF(MAX('入力シート'!$F:$F)&lt;ROW(B58),"",VLOOKUP(ROW(B58),'入力シート'!$F:$U,8,FALSE))</f>
      </c>
      <c r="C70" s="27">
        <f>IF(MAX('入力シート'!$F:$F)&lt;ROW(C58),"",VLOOKUP(ROW(C58),'入力シート'!$F:$U,9,FALSE))</f>
      </c>
      <c r="D70" s="77">
        <f>IF(MAX('入力シート'!$F:$F)&lt;ROW(D58),"",VLOOKUP(ROW(D58),'入力シート'!$F:$U,13,FALSE))</f>
      </c>
      <c r="E70" s="95">
        <f>IF(MAX('入力シート'!$F:$F)&lt;ROW(E58),"",VLOOKUP(ROW(E58),'入力シート'!$F:$U,14,FALSE))</f>
      </c>
      <c r="F70" s="96">
        <f>IF(MAX('入力シート'!$F:$F)&lt;ROW(F58),"",VLOOKUP(ROW(F58),'入力シート'!$F:$U,15,FALSE))</f>
      </c>
      <c r="G70" s="97">
        <f t="shared" si="1"/>
      </c>
      <c r="H70" s="66"/>
    </row>
    <row r="71" spans="1:8" ht="20.25" customHeight="1">
      <c r="A71" s="197" t="s">
        <v>5</v>
      </c>
      <c r="B71" s="198"/>
      <c r="C71" s="198"/>
      <c r="D71" s="199"/>
      <c r="E71" s="98">
        <f>SUM(E41:E70)</f>
        <v>0</v>
      </c>
      <c r="F71" s="99">
        <f>SUM(F41:F70)</f>
        <v>0</v>
      </c>
      <c r="G71" s="100">
        <f>E71-F71</f>
        <v>0</v>
      </c>
      <c r="H71" s="67"/>
    </row>
    <row r="72" ht="22.5" customHeight="1">
      <c r="H72" s="2" t="s">
        <v>6</v>
      </c>
    </row>
  </sheetData>
  <sheetProtection/>
  <mergeCells count="4">
    <mergeCell ref="F1:G1"/>
    <mergeCell ref="A35:D35"/>
    <mergeCell ref="F37:G37"/>
    <mergeCell ref="A71:D71"/>
  </mergeCells>
  <printOptions horizontalCentered="1"/>
  <pageMargins left="0.6692913385826772" right="0.3937007874015748" top="0.5905511811023623" bottom="0.1968503937007874" header="0.5118110236220472" footer="0.2362204724409449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72"/>
  <sheetViews>
    <sheetView showZeros="0" zoomScalePageLayoutView="0" workbookViewId="0" topLeftCell="A1">
      <selection activeCell="E37" sqref="E37"/>
    </sheetView>
  </sheetViews>
  <sheetFormatPr defaultColWidth="9.00390625" defaultRowHeight="13.5"/>
  <cols>
    <col min="1" max="3" width="4.375" style="1" customWidth="1"/>
    <col min="4" max="4" width="28.375" style="1" customWidth="1"/>
    <col min="5" max="7" width="11.125" style="1" customWidth="1"/>
    <col min="8" max="8" width="10.00390625" style="1" customWidth="1"/>
    <col min="9" max="16384" width="9.00390625" style="1" customWidth="1"/>
  </cols>
  <sheetData>
    <row r="1" spans="1:8" ht="22.5" customHeight="1">
      <c r="A1" s="43"/>
      <c r="B1" s="43"/>
      <c r="C1" s="43"/>
      <c r="D1" s="48" t="str">
        <f>"令和"&amp;'入力シート'!$R$1&amp;"年度大分県高文連"</f>
        <v>令和6年度大分県高文連</v>
      </c>
      <c r="E1" s="3">
        <f>IF('入力シート'!$R$2="","",'入力シート'!$R$2)</f>
      </c>
      <c r="F1" s="196" t="s">
        <v>61</v>
      </c>
      <c r="G1" s="196"/>
      <c r="H1" s="3" t="s">
        <v>95</v>
      </c>
    </row>
    <row r="2" spans="1:10" ht="22.5" customHeight="1">
      <c r="A2" s="49" t="s">
        <v>99</v>
      </c>
      <c r="B2" s="49"/>
      <c r="C2" s="49"/>
      <c r="D2" s="4"/>
      <c r="F2" s="36"/>
      <c r="G2" s="44" t="s">
        <v>11</v>
      </c>
      <c r="H2" s="133">
        <f>'入力シート'!$AB$5</f>
        <v>0</v>
      </c>
      <c r="J2" s="111" t="s">
        <v>94</v>
      </c>
    </row>
    <row r="3" spans="1:4" ht="4.5" customHeight="1">
      <c r="A3" s="5"/>
      <c r="B3" s="5"/>
      <c r="C3" s="5"/>
      <c r="D3" s="4"/>
    </row>
    <row r="4" spans="1:8" s="3" customFormat="1" ht="20.25" customHeight="1">
      <c r="A4" s="47" t="s">
        <v>75</v>
      </c>
      <c r="B4" s="11" t="s">
        <v>7</v>
      </c>
      <c r="C4" s="12" t="s">
        <v>8</v>
      </c>
      <c r="D4" s="13" t="s">
        <v>10</v>
      </c>
      <c r="E4" s="34" t="s">
        <v>2</v>
      </c>
      <c r="F4" s="35" t="s">
        <v>3</v>
      </c>
      <c r="G4" s="41" t="s">
        <v>4</v>
      </c>
      <c r="H4" s="33" t="s">
        <v>47</v>
      </c>
    </row>
    <row r="5" spans="1:8" ht="20.25" customHeight="1">
      <c r="A5" s="19"/>
      <c r="B5" s="21"/>
      <c r="C5" s="22"/>
      <c r="D5" s="73" t="s">
        <v>76</v>
      </c>
      <c r="E5" s="88">
        <f>$H$2</f>
        <v>0</v>
      </c>
      <c r="F5" s="89"/>
      <c r="G5" s="90">
        <f>IF(AND(E5="",F5=""),"",E5-F5)</f>
        <v>0</v>
      </c>
      <c r="H5" s="64"/>
    </row>
    <row r="6" spans="1:8" ht="20.25" customHeight="1">
      <c r="A6" s="20">
        <f>IF(MAX('入力シート'!$A:$A)&lt;ROW(A1),"",VLOOKUP(ROW(A1),'入力シート'!$A:$U,17,FALSE))</f>
      </c>
      <c r="B6" s="18">
        <f>IF(MAX('入力シート'!$A:$A)&lt;ROW(B1),"",VLOOKUP(ROW(B1),'入力シート'!$A:$U,13,FALSE))</f>
      </c>
      <c r="C6" s="50">
        <f>IF(MAX('入力シート'!$A:$A)&lt;ROW(C1),"",VLOOKUP(ROW(C1),'入力シート'!$A:$U,14,FALSE))</f>
      </c>
      <c r="D6" s="74">
        <f>IF(MAX('入力シート'!$A:$A)&lt;ROW(D1),"",VLOOKUP(ROW(D1),'入力シート'!$A:$U,18,FALSE))</f>
      </c>
      <c r="E6" s="91">
        <f>IF(MAX('入力シート'!$A:$A)&lt;ROW(E1),"",VLOOKUP(ROW(E1),'入力シート'!$A:$U,19,FALSE))</f>
      </c>
      <c r="F6" s="92">
        <f>IF(MAX('入力シート'!$A:$A)&lt;ROW(F1),"",VLOOKUP(ROW(F1),'入力シート'!$A:$U,20,FALSE))</f>
      </c>
      <c r="G6" s="93">
        <f>IF(AND(E6="",F6=""),"",G5+E6-F6)</f>
      </c>
      <c r="H6" s="65"/>
    </row>
    <row r="7" spans="1:8" ht="20.25" customHeight="1">
      <c r="A7" s="20">
        <f>IF(MAX('入力シート'!$A:$A)&lt;ROW(A2),"",VLOOKUP(ROW(A2),'入力シート'!$A:$U,17,FALSE))</f>
      </c>
      <c r="B7" s="18">
        <f>IF(MAX('入力シート'!$A:$A)&lt;ROW(B2),"",VLOOKUP(ROW(B2),'入力シート'!$A:$U,13,FALSE))</f>
      </c>
      <c r="C7" s="50">
        <f>IF(MAX('入力シート'!$A:$A)&lt;ROW(C2),"",VLOOKUP(ROW(C2),'入力シート'!$A:$U,14,FALSE))</f>
      </c>
      <c r="D7" s="74">
        <f>IF(MAX('入力シート'!$A:$A)&lt;ROW(D2),"",VLOOKUP(ROW(D2),'入力シート'!$A:$U,18,FALSE))</f>
      </c>
      <c r="E7" s="91">
        <f>IF(MAX('入力シート'!$A:$A)&lt;ROW(E2),"",VLOOKUP(ROW(E2),'入力シート'!$A:$U,19,FALSE))</f>
      </c>
      <c r="F7" s="89">
        <f>IF(MAX('入力シート'!$A:$A)&lt;ROW(F2),"",VLOOKUP(ROW(F2),'入力シート'!$A:$U,20,FALSE))</f>
      </c>
      <c r="G7" s="93">
        <f aca="true" t="shared" si="0" ref="G7:G34">IF(AND(E7="",F7=""),"",G6+E7-F7)</f>
      </c>
      <c r="H7" s="65"/>
    </row>
    <row r="8" spans="1:8" ht="20.25" customHeight="1">
      <c r="A8" s="20">
        <f>IF(MAX('入力シート'!$A:$A)&lt;ROW(A3),"",VLOOKUP(ROW(A3),'入力シート'!$A:$U,17,FALSE))</f>
      </c>
      <c r="B8" s="18">
        <f>IF(MAX('入力シート'!$A:$A)&lt;ROW(B3),"",VLOOKUP(ROW(B3),'入力シート'!$A:$U,13,FALSE))</f>
      </c>
      <c r="C8" s="50">
        <f>IF(MAX('入力シート'!$A:$A)&lt;ROW(C3),"",VLOOKUP(ROW(C3),'入力シート'!$A:$U,14,FALSE))</f>
      </c>
      <c r="D8" s="74">
        <f>IF(MAX('入力シート'!$A:$A)&lt;ROW(D3),"",VLOOKUP(ROW(D3),'入力シート'!$A:$U,18,FALSE))</f>
      </c>
      <c r="E8" s="91">
        <f>IF(MAX('入力シート'!$A:$A)&lt;ROW(E3),"",VLOOKUP(ROW(E3),'入力シート'!$A:$U,19,FALSE))</f>
      </c>
      <c r="F8" s="89">
        <f>IF(MAX('入力シート'!$A:$A)&lt;ROW(F3),"",VLOOKUP(ROW(F3),'入力シート'!$A:$U,20,FALSE))</f>
      </c>
      <c r="G8" s="93">
        <f t="shared" si="0"/>
      </c>
      <c r="H8" s="65"/>
    </row>
    <row r="9" spans="1:8" ht="20.25" customHeight="1">
      <c r="A9" s="20">
        <f>IF(MAX('入力シート'!$A:$A)&lt;ROW(A4),"",VLOOKUP(ROW(A4),'入力シート'!$A:$U,17,FALSE))</f>
      </c>
      <c r="B9" s="18">
        <f>IF(MAX('入力シート'!$A:$A)&lt;ROW(B4),"",VLOOKUP(ROW(B4),'入力シート'!$A:$U,13,FALSE))</f>
      </c>
      <c r="C9" s="50">
        <f>IF(MAX('入力シート'!$A:$A)&lt;ROW(C4),"",VLOOKUP(ROW(C4),'入力シート'!$A:$U,14,FALSE))</f>
      </c>
      <c r="D9" s="74">
        <f>IF(MAX('入力シート'!$A:$A)&lt;ROW(D4),"",VLOOKUP(ROW(D4),'入力シート'!$A:$U,18,FALSE))</f>
      </c>
      <c r="E9" s="91">
        <f>IF(MAX('入力シート'!$A:$A)&lt;ROW(E4),"",VLOOKUP(ROW(E4),'入力シート'!$A:$U,19,FALSE))</f>
      </c>
      <c r="F9" s="89">
        <f>IF(MAX('入力シート'!$A:$A)&lt;ROW(F4),"",VLOOKUP(ROW(F4),'入力シート'!$A:$U,20,FALSE))</f>
      </c>
      <c r="G9" s="93">
        <f t="shared" si="0"/>
      </c>
      <c r="H9" s="65"/>
    </row>
    <row r="10" spans="1:8" ht="20.25" customHeight="1">
      <c r="A10" s="20">
        <f>IF(MAX('入力シート'!$A:$A)&lt;ROW(A5),"",VLOOKUP(ROW(A5),'入力シート'!$A:$U,17,FALSE))</f>
      </c>
      <c r="B10" s="18">
        <f>IF(MAX('入力シート'!$A:$A)&lt;ROW(B5),"",VLOOKUP(ROW(B5),'入力シート'!$A:$U,13,FALSE))</f>
      </c>
      <c r="C10" s="50">
        <f>IF(MAX('入力シート'!$A:$A)&lt;ROW(C5),"",VLOOKUP(ROW(C5),'入力シート'!$A:$U,14,FALSE))</f>
      </c>
      <c r="D10" s="74">
        <f>IF(MAX('入力シート'!$A:$A)&lt;ROW(D5),"",VLOOKUP(ROW(D5),'入力シート'!$A:$U,18,FALSE))</f>
      </c>
      <c r="E10" s="91">
        <f>IF(MAX('入力シート'!$A:$A)&lt;ROW(E5),"",VLOOKUP(ROW(E5),'入力シート'!$A:$U,19,FALSE))</f>
      </c>
      <c r="F10" s="89">
        <f>IF(MAX('入力シート'!$A:$A)&lt;ROW(F5),"",VLOOKUP(ROW(F5),'入力シート'!$A:$U,20,FALSE))</f>
      </c>
      <c r="G10" s="93">
        <f t="shared" si="0"/>
      </c>
      <c r="H10" s="65"/>
    </row>
    <row r="11" spans="1:8" ht="20.25" customHeight="1">
      <c r="A11" s="20">
        <f>IF(MAX('入力シート'!$A:$A)&lt;ROW(A6),"",VLOOKUP(ROW(A6),'入力シート'!$A:$U,17,FALSE))</f>
      </c>
      <c r="B11" s="18">
        <f>IF(MAX('入力シート'!$A:$A)&lt;ROW(B6),"",VLOOKUP(ROW(B6),'入力シート'!$A:$U,13,FALSE))</f>
      </c>
      <c r="C11" s="24">
        <f>IF(MAX('入力シート'!$A:$A)&lt;ROW(C6),"",VLOOKUP(ROW(C6),'入力シート'!$A:$U,14,FALSE))</f>
      </c>
      <c r="D11" s="75">
        <f>IF(MAX('入力シート'!$A:$A)&lt;ROW(D6),"",VLOOKUP(ROW(D6),'入力シート'!$A:$U,18,FALSE))</f>
      </c>
      <c r="E11" s="91">
        <f>IF(MAX('入力シート'!$A:$A)&lt;ROW(E6),"",VLOOKUP(ROW(E6),'入力シート'!$A:$U,19,FALSE))</f>
      </c>
      <c r="F11" s="89">
        <f>IF(MAX('入力シート'!$A:$A)&lt;ROW(F6),"",VLOOKUP(ROW(F6),'入力シート'!$A:$U,20,FALSE))</f>
      </c>
      <c r="G11" s="93">
        <f t="shared" si="0"/>
      </c>
      <c r="H11" s="65"/>
    </row>
    <row r="12" spans="1:8" ht="20.25" customHeight="1">
      <c r="A12" s="20">
        <f>IF(MAX('入力シート'!$A:$A)&lt;ROW(A7),"",VLOOKUP(ROW(A7),'入力シート'!$A:$U,17,FALSE))</f>
      </c>
      <c r="B12" s="18">
        <f>IF(MAX('入力シート'!$A:$A)&lt;ROW(B7),"",VLOOKUP(ROW(B7),'入力シート'!$A:$U,13,FALSE))</f>
      </c>
      <c r="C12" s="24">
        <f>IF(MAX('入力シート'!$A:$A)&lt;ROW(C7),"",VLOOKUP(ROW(C7),'入力シート'!$A:$U,14,FALSE))</f>
      </c>
      <c r="D12" s="75">
        <f>IF(MAX('入力シート'!$A:$A)&lt;ROW(D7),"",VLOOKUP(ROW(D7),'入力シート'!$A:$U,18,FALSE))</f>
      </c>
      <c r="E12" s="91">
        <f>IF(MAX('入力シート'!$A:$A)&lt;ROW(E7),"",VLOOKUP(ROW(E7),'入力シート'!$A:$U,19,FALSE))</f>
      </c>
      <c r="F12" s="89">
        <f>IF(MAX('入力シート'!$A:$A)&lt;ROW(F7),"",VLOOKUP(ROW(F7),'入力シート'!$A:$U,20,FALSE))</f>
      </c>
      <c r="G12" s="93">
        <f t="shared" si="0"/>
      </c>
      <c r="H12" s="65"/>
    </row>
    <row r="13" spans="1:8" ht="20.25" customHeight="1">
      <c r="A13" s="20">
        <f>IF(MAX('入力シート'!$A:$A)&lt;ROW(A8),"",VLOOKUP(ROW(A8),'入力シート'!$A:$U,17,FALSE))</f>
      </c>
      <c r="B13" s="18">
        <f>IF(MAX('入力シート'!$A:$A)&lt;ROW(B8),"",VLOOKUP(ROW(B8),'入力シート'!$A:$U,13,FALSE))</f>
      </c>
      <c r="C13" s="24">
        <f>IF(MAX('入力シート'!$A:$A)&lt;ROW(C8),"",VLOOKUP(ROW(C8),'入力シート'!$A:$U,14,FALSE))</f>
      </c>
      <c r="D13" s="76">
        <f>IF(MAX('入力シート'!$A:$A)&lt;ROW(D8),"",VLOOKUP(ROW(D8),'入力シート'!$A:$U,18,FALSE))</f>
      </c>
      <c r="E13" s="94">
        <f>IF(MAX('入力シート'!$A:$A)&lt;ROW(E8),"",VLOOKUP(ROW(E8),'入力シート'!$A:$U,19,FALSE))</f>
      </c>
      <c r="F13" s="89">
        <f>IF(MAX('入力シート'!$A:$A)&lt;ROW(F8),"",VLOOKUP(ROW(F8),'入力シート'!$A:$U,20,FALSE))</f>
      </c>
      <c r="G13" s="93">
        <f t="shared" si="0"/>
      </c>
      <c r="H13" s="65"/>
    </row>
    <row r="14" spans="1:8" ht="20.25" customHeight="1">
      <c r="A14" s="20">
        <f>IF(MAX('入力シート'!$A:$A)&lt;ROW(A9),"",VLOOKUP(ROW(A9),'入力シート'!$A:$U,17,FALSE))</f>
      </c>
      <c r="B14" s="18">
        <f>IF(MAX('入力シート'!$A:$A)&lt;ROW(B9),"",VLOOKUP(ROW(B9),'入力シート'!$A:$U,13,FALSE))</f>
      </c>
      <c r="C14" s="24">
        <f>IF(MAX('入力シート'!$A:$A)&lt;ROW(C9),"",VLOOKUP(ROW(C9),'入力シート'!$A:$U,14,FALSE))</f>
      </c>
      <c r="D14" s="76">
        <f>IF(MAX('入力シート'!$A:$A)&lt;ROW(D9),"",VLOOKUP(ROW(D9),'入力シート'!$A:$U,18,FALSE))</f>
      </c>
      <c r="E14" s="94">
        <f>IF(MAX('入力シート'!$A:$A)&lt;ROW(E9),"",VLOOKUP(ROW(E9),'入力シート'!$A:$U,19,FALSE))</f>
      </c>
      <c r="F14" s="89">
        <f>IF(MAX('入力シート'!$A:$A)&lt;ROW(F9),"",VLOOKUP(ROW(F9),'入力シート'!$A:$U,20,FALSE))</f>
      </c>
      <c r="G14" s="93">
        <f t="shared" si="0"/>
      </c>
      <c r="H14" s="65"/>
    </row>
    <row r="15" spans="1:8" ht="20.25" customHeight="1">
      <c r="A15" s="20">
        <f>IF(MAX('入力シート'!$A:$A)&lt;ROW(A10),"",VLOOKUP(ROW(A10),'入力シート'!$A:$U,17,FALSE))</f>
      </c>
      <c r="B15" s="18">
        <f>IF(MAX('入力シート'!$A:$A)&lt;ROW(B10),"",VLOOKUP(ROW(B10),'入力シート'!$A:$U,13,FALSE))</f>
      </c>
      <c r="C15" s="24">
        <f>IF(MAX('入力シート'!$A:$A)&lt;ROW(C10),"",VLOOKUP(ROW(C10),'入力シート'!$A:$U,14,FALSE))</f>
      </c>
      <c r="D15" s="76">
        <f>IF(MAX('入力シート'!$A:$A)&lt;ROW(D10),"",VLOOKUP(ROW(D10),'入力シート'!$A:$U,18,FALSE))</f>
      </c>
      <c r="E15" s="94">
        <f>IF(MAX('入力シート'!$A:$A)&lt;ROW(E10),"",VLOOKUP(ROW(E10),'入力シート'!$A:$U,19,FALSE))</f>
      </c>
      <c r="F15" s="89">
        <f>IF(MAX('入力シート'!$A:$A)&lt;ROW(F10),"",VLOOKUP(ROW(F10),'入力シート'!$A:$U,20,FALSE))</f>
      </c>
      <c r="G15" s="93">
        <f t="shared" si="0"/>
      </c>
      <c r="H15" s="65"/>
    </row>
    <row r="16" spans="1:8" ht="20.25" customHeight="1">
      <c r="A16" s="20">
        <f>IF(MAX('入力シート'!$A:$A)&lt;ROW(A11),"",VLOOKUP(ROW(A11),'入力シート'!$A:$U,17,FALSE))</f>
      </c>
      <c r="B16" s="18">
        <f>IF(MAX('入力シート'!$A:$A)&lt;ROW(B11),"",VLOOKUP(ROW(B11),'入力シート'!$A:$U,13,FALSE))</f>
      </c>
      <c r="C16" s="24">
        <f>IF(MAX('入力シート'!$A:$A)&lt;ROW(C11),"",VLOOKUP(ROW(C11),'入力シート'!$A:$U,14,FALSE))</f>
      </c>
      <c r="D16" s="76">
        <f>IF(MAX('入力シート'!$A:$A)&lt;ROW(D11),"",VLOOKUP(ROW(D11),'入力シート'!$A:$U,18,FALSE))</f>
      </c>
      <c r="E16" s="94">
        <f>IF(MAX('入力シート'!$A:$A)&lt;ROW(E11),"",VLOOKUP(ROW(E11),'入力シート'!$A:$U,19,FALSE))</f>
      </c>
      <c r="F16" s="89">
        <f>IF(MAX('入力シート'!$A:$A)&lt;ROW(F11),"",VLOOKUP(ROW(F11),'入力シート'!$A:$U,20,FALSE))</f>
      </c>
      <c r="G16" s="93">
        <f t="shared" si="0"/>
      </c>
      <c r="H16" s="65"/>
    </row>
    <row r="17" spans="1:8" ht="20.25" customHeight="1">
      <c r="A17" s="20">
        <f>IF(MAX('入力シート'!$A:$A)&lt;ROW(A12),"",VLOOKUP(ROW(A12),'入力シート'!$A:$U,17,FALSE))</f>
      </c>
      <c r="B17" s="18">
        <f>IF(MAX('入力シート'!$A:$A)&lt;ROW(B12),"",VLOOKUP(ROW(B12),'入力シート'!$A:$U,13,FALSE))</f>
      </c>
      <c r="C17" s="24">
        <f>IF(MAX('入力シート'!$A:$A)&lt;ROW(C12),"",VLOOKUP(ROW(C12),'入力シート'!$A:$U,14,FALSE))</f>
      </c>
      <c r="D17" s="76">
        <f>IF(MAX('入力シート'!$A:$A)&lt;ROW(D12),"",VLOOKUP(ROW(D12),'入力シート'!$A:$U,18,FALSE))</f>
      </c>
      <c r="E17" s="94">
        <f>IF(MAX('入力シート'!$A:$A)&lt;ROW(E12),"",VLOOKUP(ROW(E12),'入力シート'!$A:$U,19,FALSE))</f>
      </c>
      <c r="F17" s="89">
        <f>IF(MAX('入力シート'!$A:$A)&lt;ROW(F12),"",VLOOKUP(ROW(F12),'入力シート'!$A:$U,20,FALSE))</f>
      </c>
      <c r="G17" s="93">
        <f t="shared" si="0"/>
      </c>
      <c r="H17" s="65"/>
    </row>
    <row r="18" spans="1:8" ht="20.25" customHeight="1">
      <c r="A18" s="20">
        <f>IF(MAX('入力シート'!$A:$A)&lt;ROW(A13),"",VLOOKUP(ROW(A13),'入力シート'!$A:$U,17,FALSE))</f>
      </c>
      <c r="B18" s="18">
        <f>IF(MAX('入力シート'!$A:$A)&lt;ROW(B13),"",VLOOKUP(ROW(B13),'入力シート'!$A:$U,13,FALSE))</f>
      </c>
      <c r="C18" s="24">
        <f>IF(MAX('入力シート'!$A:$A)&lt;ROW(C13),"",VLOOKUP(ROW(C13),'入力シート'!$A:$U,14,FALSE))</f>
      </c>
      <c r="D18" s="76">
        <f>IF(MAX('入力シート'!$A:$A)&lt;ROW(D13),"",VLOOKUP(ROW(D13),'入力シート'!$A:$U,18,FALSE))</f>
      </c>
      <c r="E18" s="94">
        <f>IF(MAX('入力シート'!$A:$A)&lt;ROW(E13),"",VLOOKUP(ROW(E13),'入力シート'!$A:$U,19,FALSE))</f>
      </c>
      <c r="F18" s="89">
        <f>IF(MAX('入力シート'!$A:$A)&lt;ROW(F13),"",VLOOKUP(ROW(F13),'入力シート'!$A:$U,20,FALSE))</f>
      </c>
      <c r="G18" s="93">
        <f t="shared" si="0"/>
      </c>
      <c r="H18" s="65"/>
    </row>
    <row r="19" spans="1:8" ht="20.25" customHeight="1">
      <c r="A19" s="20">
        <f>IF(MAX('入力シート'!$A:$A)&lt;ROW(A14),"",VLOOKUP(ROW(A14),'入力シート'!$A:$U,17,FALSE))</f>
      </c>
      <c r="B19" s="18">
        <f>IF(MAX('入力シート'!$A:$A)&lt;ROW(B14),"",VLOOKUP(ROW(B14),'入力シート'!$A:$U,13,FALSE))</f>
      </c>
      <c r="C19" s="24">
        <f>IF(MAX('入力シート'!$A:$A)&lt;ROW(C14),"",VLOOKUP(ROW(C14),'入力シート'!$A:$U,14,FALSE))</f>
      </c>
      <c r="D19" s="76">
        <f>IF(MAX('入力シート'!$A:$A)&lt;ROW(D14),"",VLOOKUP(ROW(D14),'入力シート'!$A:$U,18,FALSE))</f>
      </c>
      <c r="E19" s="94">
        <f>IF(MAX('入力シート'!$A:$A)&lt;ROW(E14),"",VLOOKUP(ROW(E14),'入力シート'!$A:$U,19,FALSE))</f>
      </c>
      <c r="F19" s="89">
        <f>IF(MAX('入力シート'!$A:$A)&lt;ROW(F14),"",VLOOKUP(ROW(F14),'入力シート'!$A:$U,20,FALSE))</f>
      </c>
      <c r="G19" s="93">
        <f t="shared" si="0"/>
      </c>
      <c r="H19" s="65"/>
    </row>
    <row r="20" spans="1:8" ht="20.25" customHeight="1">
      <c r="A20" s="20">
        <f>IF(MAX('入力シート'!$A:$A)&lt;ROW(A15),"",VLOOKUP(ROW(A15),'入力シート'!$A:$U,17,FALSE))</f>
      </c>
      <c r="B20" s="18">
        <f>IF(MAX('入力シート'!$A:$A)&lt;ROW(B15),"",VLOOKUP(ROW(B15),'入力シート'!$A:$U,13,FALSE))</f>
      </c>
      <c r="C20" s="24">
        <f>IF(MAX('入力シート'!$A:$A)&lt;ROW(C15),"",VLOOKUP(ROW(C15),'入力シート'!$A:$U,14,FALSE))</f>
      </c>
      <c r="D20" s="76">
        <f>IF(MAX('入力シート'!$A:$A)&lt;ROW(D15),"",VLOOKUP(ROW(D15),'入力シート'!$A:$U,18,FALSE))</f>
      </c>
      <c r="E20" s="94">
        <f>IF(MAX('入力シート'!$A:$A)&lt;ROW(E15),"",VLOOKUP(ROW(E15),'入力シート'!$A:$U,19,FALSE))</f>
      </c>
      <c r="F20" s="89">
        <f>IF(MAX('入力シート'!$A:$A)&lt;ROW(F15),"",VLOOKUP(ROW(F15),'入力シート'!$A:$U,20,FALSE))</f>
      </c>
      <c r="G20" s="93">
        <f t="shared" si="0"/>
      </c>
      <c r="H20" s="65"/>
    </row>
    <row r="21" spans="1:8" ht="20.25" customHeight="1">
      <c r="A21" s="20">
        <f>IF(MAX('入力シート'!$A:$A)&lt;ROW(A16),"",VLOOKUP(ROW(A16),'入力シート'!$A:$U,17,FALSE))</f>
      </c>
      <c r="B21" s="18">
        <f>IF(MAX('入力シート'!$A:$A)&lt;ROW(B16),"",VLOOKUP(ROW(B16),'入力シート'!$A:$U,13,FALSE))</f>
      </c>
      <c r="C21" s="24">
        <f>IF(MAX('入力シート'!$A:$A)&lt;ROW(C16),"",VLOOKUP(ROW(C16),'入力シート'!$A:$U,14,FALSE))</f>
      </c>
      <c r="D21" s="76">
        <f>IF(MAX('入力シート'!$A:$A)&lt;ROW(D16),"",VLOOKUP(ROW(D16),'入力シート'!$A:$U,18,FALSE))</f>
      </c>
      <c r="E21" s="94">
        <f>IF(MAX('入力シート'!$A:$A)&lt;ROW(E16),"",VLOOKUP(ROW(E16),'入力シート'!$A:$U,19,FALSE))</f>
      </c>
      <c r="F21" s="89">
        <f>IF(MAX('入力シート'!$A:$A)&lt;ROW(F16),"",VLOOKUP(ROW(F16),'入力シート'!$A:$U,20,FALSE))</f>
      </c>
      <c r="G21" s="93">
        <f t="shared" si="0"/>
      </c>
      <c r="H21" s="65"/>
    </row>
    <row r="22" spans="1:8" ht="20.25" customHeight="1">
      <c r="A22" s="20">
        <f>IF(MAX('入力シート'!$A:$A)&lt;ROW(A17),"",VLOOKUP(ROW(A17),'入力シート'!$A:$U,17,FALSE))</f>
      </c>
      <c r="B22" s="18">
        <f>IF(MAX('入力シート'!$A:$A)&lt;ROW(B17),"",VLOOKUP(ROW(B17),'入力シート'!$A:$U,13,FALSE))</f>
      </c>
      <c r="C22" s="24">
        <f>IF(MAX('入力シート'!$A:$A)&lt;ROW(C17),"",VLOOKUP(ROW(C17),'入力シート'!$A:$U,14,FALSE))</f>
      </c>
      <c r="D22" s="76">
        <f>IF(MAX('入力シート'!$A:$A)&lt;ROW(D17),"",VLOOKUP(ROW(D17),'入力シート'!$A:$U,18,FALSE))</f>
      </c>
      <c r="E22" s="94">
        <f>IF(MAX('入力シート'!$A:$A)&lt;ROW(E17),"",VLOOKUP(ROW(E17),'入力シート'!$A:$U,19,FALSE))</f>
      </c>
      <c r="F22" s="89">
        <f>IF(MAX('入力シート'!$A:$A)&lt;ROW(F17),"",VLOOKUP(ROW(F17),'入力シート'!$A:$U,20,FALSE))</f>
      </c>
      <c r="G22" s="93">
        <f t="shared" si="0"/>
      </c>
      <c r="H22" s="65"/>
    </row>
    <row r="23" spans="1:8" ht="20.25" customHeight="1">
      <c r="A23" s="20">
        <f>IF(MAX('入力シート'!$A:$A)&lt;ROW(A18),"",VLOOKUP(ROW(A18),'入力シート'!$A:$U,17,FALSE))</f>
      </c>
      <c r="B23" s="18">
        <f>IF(MAX('入力シート'!$A:$A)&lt;ROW(B18),"",VLOOKUP(ROW(B18),'入力シート'!$A:$U,13,FALSE))</f>
      </c>
      <c r="C23" s="24">
        <f>IF(MAX('入力シート'!$A:$A)&lt;ROW(C18),"",VLOOKUP(ROW(C18),'入力シート'!$A:$U,14,FALSE))</f>
      </c>
      <c r="D23" s="76">
        <f>IF(MAX('入力シート'!$A:$A)&lt;ROW(D18),"",VLOOKUP(ROW(D18),'入力シート'!$A:$U,18,FALSE))</f>
      </c>
      <c r="E23" s="94">
        <f>IF(MAX('入力シート'!$A:$A)&lt;ROW(E18),"",VLOOKUP(ROW(E18),'入力シート'!$A:$U,19,FALSE))</f>
      </c>
      <c r="F23" s="89">
        <f>IF(MAX('入力シート'!$A:$A)&lt;ROW(F18),"",VLOOKUP(ROW(F18),'入力シート'!$A:$U,20,FALSE))</f>
      </c>
      <c r="G23" s="93">
        <f t="shared" si="0"/>
      </c>
      <c r="H23" s="65"/>
    </row>
    <row r="24" spans="1:8" ht="20.25" customHeight="1">
      <c r="A24" s="20">
        <f>IF(MAX('入力シート'!$A:$A)&lt;ROW(A19),"",VLOOKUP(ROW(A19),'入力シート'!$A:$U,17,FALSE))</f>
      </c>
      <c r="B24" s="18">
        <f>IF(MAX('入力シート'!$A:$A)&lt;ROW(B19),"",VLOOKUP(ROW(B19),'入力シート'!$A:$U,13,FALSE))</f>
      </c>
      <c r="C24" s="24">
        <f>IF(MAX('入力シート'!$A:$A)&lt;ROW(C19),"",VLOOKUP(ROW(C19),'入力シート'!$A:$U,14,FALSE))</f>
      </c>
      <c r="D24" s="76">
        <f>IF(MAX('入力シート'!$A:$A)&lt;ROW(D19),"",VLOOKUP(ROW(D19),'入力シート'!$A:$U,18,FALSE))</f>
      </c>
      <c r="E24" s="94">
        <f>IF(MAX('入力シート'!$A:$A)&lt;ROW(E19),"",VLOOKUP(ROW(E19),'入力シート'!$A:$U,19,FALSE))</f>
      </c>
      <c r="F24" s="89">
        <f>IF(MAX('入力シート'!$A:$A)&lt;ROW(F19),"",VLOOKUP(ROW(F19),'入力シート'!$A:$U,20,FALSE))</f>
      </c>
      <c r="G24" s="93">
        <f t="shared" si="0"/>
      </c>
      <c r="H24" s="65"/>
    </row>
    <row r="25" spans="1:8" ht="20.25" customHeight="1">
      <c r="A25" s="20">
        <f>IF(MAX('入力シート'!$A:$A)&lt;ROW(A20),"",VLOOKUP(ROW(A20),'入力シート'!$A:$U,17,FALSE))</f>
      </c>
      <c r="B25" s="18">
        <f>IF(MAX('入力シート'!$A:$A)&lt;ROW(B20),"",VLOOKUP(ROW(B20),'入力シート'!$A:$U,13,FALSE))</f>
      </c>
      <c r="C25" s="24">
        <f>IF(MAX('入力シート'!$A:$A)&lt;ROW(C20),"",VLOOKUP(ROW(C20),'入力シート'!$A:$U,14,FALSE))</f>
      </c>
      <c r="D25" s="76">
        <f>IF(MAX('入力シート'!$A:$A)&lt;ROW(D20),"",VLOOKUP(ROW(D20),'入力シート'!$A:$U,18,FALSE))</f>
      </c>
      <c r="E25" s="94">
        <f>IF(MAX('入力シート'!$A:$A)&lt;ROW(E20),"",VLOOKUP(ROW(E20),'入力シート'!$A:$U,19,FALSE))</f>
      </c>
      <c r="F25" s="89">
        <f>IF(MAX('入力シート'!$A:$A)&lt;ROW(F20),"",VLOOKUP(ROW(F20),'入力シート'!$A:$U,20,FALSE))</f>
      </c>
      <c r="G25" s="93">
        <f t="shared" si="0"/>
      </c>
      <c r="H25" s="65"/>
    </row>
    <row r="26" spans="1:8" ht="20.25" customHeight="1">
      <c r="A26" s="20">
        <f>IF(MAX('入力シート'!$A:$A)&lt;ROW(A21),"",VLOOKUP(ROW(A21),'入力シート'!$A:$U,17,FALSE))</f>
      </c>
      <c r="B26" s="18">
        <f>IF(MAX('入力シート'!$A:$A)&lt;ROW(B21),"",VLOOKUP(ROW(B21),'入力シート'!$A:$U,13,FALSE))</f>
      </c>
      <c r="C26" s="24">
        <f>IF(MAX('入力シート'!$A:$A)&lt;ROW(C21),"",VLOOKUP(ROW(C21),'入力シート'!$A:$U,14,FALSE))</f>
      </c>
      <c r="D26" s="76">
        <f>IF(MAX('入力シート'!$A:$A)&lt;ROW(D21),"",VLOOKUP(ROW(D21),'入力シート'!$A:$U,18,FALSE))</f>
      </c>
      <c r="E26" s="94">
        <f>IF(MAX('入力シート'!$A:$A)&lt;ROW(E21),"",VLOOKUP(ROW(E21),'入力シート'!$A:$U,19,FALSE))</f>
      </c>
      <c r="F26" s="89">
        <f>IF(MAX('入力シート'!$A:$A)&lt;ROW(F21),"",VLOOKUP(ROW(F21),'入力シート'!$A:$U,20,FALSE))</f>
      </c>
      <c r="G26" s="93">
        <f t="shared" si="0"/>
      </c>
      <c r="H26" s="65"/>
    </row>
    <row r="27" spans="1:8" ht="20.25" customHeight="1">
      <c r="A27" s="20">
        <f>IF(MAX('入力シート'!$A:$A)&lt;ROW(A22),"",VLOOKUP(ROW(A22),'入力シート'!$A:$U,17,FALSE))</f>
      </c>
      <c r="B27" s="18">
        <f>IF(MAX('入力シート'!$A:$A)&lt;ROW(B22),"",VLOOKUP(ROW(B22),'入力シート'!$A:$U,13,FALSE))</f>
      </c>
      <c r="C27" s="24">
        <f>IF(MAX('入力シート'!$A:$A)&lt;ROW(C22),"",VLOOKUP(ROW(C22),'入力シート'!$A:$U,14,FALSE))</f>
      </c>
      <c r="D27" s="76">
        <f>IF(MAX('入力シート'!$A:$A)&lt;ROW(D22),"",VLOOKUP(ROW(D22),'入力シート'!$A:$U,18,FALSE))</f>
      </c>
      <c r="E27" s="94">
        <f>IF(MAX('入力シート'!$A:$A)&lt;ROW(E22),"",VLOOKUP(ROW(E22),'入力シート'!$A:$U,19,FALSE))</f>
      </c>
      <c r="F27" s="89">
        <f>IF(MAX('入力シート'!$A:$A)&lt;ROW(F22),"",VLOOKUP(ROW(F22),'入力シート'!$A:$U,20,FALSE))</f>
      </c>
      <c r="G27" s="93">
        <f t="shared" si="0"/>
      </c>
      <c r="H27" s="65"/>
    </row>
    <row r="28" spans="1:8" ht="20.25" customHeight="1">
      <c r="A28" s="20">
        <f>IF(MAX('入力シート'!$A:$A)&lt;ROW(A23),"",VLOOKUP(ROW(A23),'入力シート'!$A:$U,17,FALSE))</f>
      </c>
      <c r="B28" s="18">
        <f>IF(MAX('入力シート'!$A:$A)&lt;ROW(B23),"",VLOOKUP(ROW(B23),'入力シート'!$A:$U,13,FALSE))</f>
      </c>
      <c r="C28" s="24">
        <f>IF(MAX('入力シート'!$A:$A)&lt;ROW(C23),"",VLOOKUP(ROW(C23),'入力シート'!$A:$U,14,FALSE))</f>
      </c>
      <c r="D28" s="76">
        <f>IF(MAX('入力シート'!$A:$A)&lt;ROW(D23),"",VLOOKUP(ROW(D23),'入力シート'!$A:$U,18,FALSE))</f>
      </c>
      <c r="E28" s="94">
        <f>IF(MAX('入力シート'!$A:$A)&lt;ROW(E23),"",VLOOKUP(ROW(E23),'入力シート'!$A:$U,19,FALSE))</f>
      </c>
      <c r="F28" s="89">
        <f>IF(MAX('入力シート'!$A:$A)&lt;ROW(F23),"",VLOOKUP(ROW(F23),'入力シート'!$A:$U,20,FALSE))</f>
      </c>
      <c r="G28" s="93">
        <f t="shared" si="0"/>
      </c>
      <c r="H28" s="65"/>
    </row>
    <row r="29" spans="1:8" ht="20.25" customHeight="1">
      <c r="A29" s="20">
        <f>IF(MAX('入力シート'!$A:$A)&lt;ROW(A24),"",VLOOKUP(ROW(A24),'入力シート'!$A:$U,17,FALSE))</f>
      </c>
      <c r="B29" s="18">
        <f>IF(MAX('入力シート'!$A:$A)&lt;ROW(B24),"",VLOOKUP(ROW(B24),'入力シート'!$A:$U,13,FALSE))</f>
      </c>
      <c r="C29" s="24">
        <f>IF(MAX('入力シート'!$A:$A)&lt;ROW(C24),"",VLOOKUP(ROW(C24),'入力シート'!$A:$U,14,FALSE))</f>
      </c>
      <c r="D29" s="76">
        <f>IF(MAX('入力シート'!$A:$A)&lt;ROW(D24),"",VLOOKUP(ROW(D24),'入力シート'!$A:$U,18,FALSE))</f>
      </c>
      <c r="E29" s="94">
        <f>IF(MAX('入力シート'!$A:$A)&lt;ROW(E24),"",VLOOKUP(ROW(E24),'入力シート'!$A:$U,19,FALSE))</f>
      </c>
      <c r="F29" s="89">
        <f>IF(MAX('入力シート'!$A:$A)&lt;ROW(F24),"",VLOOKUP(ROW(F24),'入力シート'!$A:$U,20,FALSE))</f>
      </c>
      <c r="G29" s="93">
        <f t="shared" si="0"/>
      </c>
      <c r="H29" s="65"/>
    </row>
    <row r="30" spans="1:8" ht="20.25" customHeight="1">
      <c r="A30" s="20">
        <f>IF(MAX('入力シート'!$A:$A)&lt;ROW(A25),"",VLOOKUP(ROW(A25),'入力シート'!$A:$U,17,FALSE))</f>
      </c>
      <c r="B30" s="18">
        <f>IF(MAX('入力シート'!$A:$A)&lt;ROW(B25),"",VLOOKUP(ROW(B25),'入力シート'!$A:$U,13,FALSE))</f>
      </c>
      <c r="C30" s="24">
        <f>IF(MAX('入力シート'!$A:$A)&lt;ROW(C25),"",VLOOKUP(ROW(C25),'入力シート'!$A:$U,14,FALSE))</f>
      </c>
      <c r="D30" s="76">
        <f>IF(MAX('入力シート'!$A:$A)&lt;ROW(D25),"",VLOOKUP(ROW(D25),'入力シート'!$A:$U,18,FALSE))</f>
      </c>
      <c r="E30" s="94">
        <f>IF(MAX('入力シート'!$A:$A)&lt;ROW(E25),"",VLOOKUP(ROW(E25),'入力シート'!$A:$U,19,FALSE))</f>
      </c>
      <c r="F30" s="89">
        <f>IF(MAX('入力シート'!$A:$A)&lt;ROW(F25),"",VLOOKUP(ROW(F25),'入力シート'!$A:$U,20,FALSE))</f>
      </c>
      <c r="G30" s="93">
        <f t="shared" si="0"/>
      </c>
      <c r="H30" s="65"/>
    </row>
    <row r="31" spans="1:8" ht="20.25" customHeight="1">
      <c r="A31" s="20">
        <f>IF(MAX('入力シート'!$A:$A)&lt;ROW(A26),"",VLOOKUP(ROW(A26),'入力シート'!$A:$U,17,FALSE))</f>
      </c>
      <c r="B31" s="18">
        <f>IF(MAX('入力シート'!$A:$A)&lt;ROW(B26),"",VLOOKUP(ROW(B26),'入力シート'!$A:$U,13,FALSE))</f>
      </c>
      <c r="C31" s="24">
        <f>IF(MAX('入力シート'!$A:$A)&lt;ROW(C26),"",VLOOKUP(ROW(C26),'入力シート'!$A:$U,14,FALSE))</f>
      </c>
      <c r="D31" s="76">
        <f>IF(MAX('入力シート'!$A:$A)&lt;ROW(D26),"",VLOOKUP(ROW(D26),'入力シート'!$A:$U,18,FALSE))</f>
      </c>
      <c r="E31" s="94">
        <f>IF(MAX('入力シート'!$A:$A)&lt;ROW(E26),"",VLOOKUP(ROW(E26),'入力シート'!$A:$U,19,FALSE))</f>
      </c>
      <c r="F31" s="89">
        <f>IF(MAX('入力シート'!$A:$A)&lt;ROW(F26),"",VLOOKUP(ROW(F26),'入力シート'!$A:$U,20,FALSE))</f>
      </c>
      <c r="G31" s="93">
        <f t="shared" si="0"/>
      </c>
      <c r="H31" s="65"/>
    </row>
    <row r="32" spans="1:8" ht="20.25" customHeight="1">
      <c r="A32" s="20">
        <f>IF(MAX('入力シート'!$A:$A)&lt;ROW(A27),"",VLOOKUP(ROW(A27),'入力シート'!$A:$U,17,FALSE))</f>
      </c>
      <c r="B32" s="18">
        <f>IF(MAX('入力シート'!$A:$A)&lt;ROW(B27),"",VLOOKUP(ROW(B27),'入力シート'!$A:$U,13,FALSE))</f>
      </c>
      <c r="C32" s="24">
        <f>IF(MAX('入力シート'!$A:$A)&lt;ROW(C27),"",VLOOKUP(ROW(C27),'入力シート'!$A:$U,14,FALSE))</f>
      </c>
      <c r="D32" s="76">
        <f>IF(MAX('入力シート'!$A:$A)&lt;ROW(D27),"",VLOOKUP(ROW(D27),'入力シート'!$A:$U,18,FALSE))</f>
      </c>
      <c r="E32" s="94">
        <f>IF(MAX('入力シート'!$A:$A)&lt;ROW(E27),"",VLOOKUP(ROW(E27),'入力シート'!$A:$U,19,FALSE))</f>
      </c>
      <c r="F32" s="89">
        <f>IF(MAX('入力シート'!$A:$A)&lt;ROW(F27),"",VLOOKUP(ROW(F27),'入力シート'!$A:$U,20,FALSE))</f>
      </c>
      <c r="G32" s="93">
        <f t="shared" si="0"/>
      </c>
      <c r="H32" s="65"/>
    </row>
    <row r="33" spans="1:8" ht="20.25" customHeight="1">
      <c r="A33" s="20">
        <f>IF(MAX('入力シート'!$A:$A)&lt;ROW(A28),"",VLOOKUP(ROW(A28),'入力シート'!$A:$U,17,FALSE))</f>
      </c>
      <c r="B33" s="18">
        <f>IF(MAX('入力シート'!$A:$A)&lt;ROW(B28),"",VLOOKUP(ROW(B28),'入力シート'!$A:$U,13,FALSE))</f>
      </c>
      <c r="C33" s="24">
        <f>IF(MAX('入力シート'!$A:$A)&lt;ROW(C28),"",VLOOKUP(ROW(C28),'入力シート'!$A:$U,14,FALSE))</f>
      </c>
      <c r="D33" s="76">
        <f>IF(MAX('入力シート'!$A:$A)&lt;ROW(D28),"",VLOOKUP(ROW(D28),'入力シート'!$A:$U,18,FALSE))</f>
      </c>
      <c r="E33" s="94">
        <f>IF(MAX('入力シート'!$A:$A)&lt;ROW(E28),"",VLOOKUP(ROW(E28),'入力シート'!$A:$U,19,FALSE))</f>
      </c>
      <c r="F33" s="89">
        <f>IF(MAX('入力シート'!$A:$A)&lt;ROW(F28),"",VLOOKUP(ROW(F28),'入力シート'!$A:$U,20,FALSE))</f>
      </c>
      <c r="G33" s="93">
        <f t="shared" si="0"/>
      </c>
      <c r="H33" s="65"/>
    </row>
    <row r="34" spans="1:8" ht="20.25" customHeight="1">
      <c r="A34" s="25">
        <f>IF(MAX('入力シート'!$A:$A)&lt;ROW(A29),"",VLOOKUP(ROW(A29),'入力シート'!$A:$U,17,FALSE))</f>
      </c>
      <c r="B34" s="26">
        <f>IF(MAX('入力シート'!$A:$A)&lt;ROW(B29),"",VLOOKUP(ROW(B29),'入力シート'!$A:$U,13,FALSE))</f>
      </c>
      <c r="C34" s="27">
        <f>IF(MAX('入力シート'!$A:$A)&lt;ROW(C29),"",VLOOKUP(ROW(C29),'入力シート'!$A:$U,14,FALSE))</f>
      </c>
      <c r="D34" s="77">
        <f>IF(MAX('入力シート'!$A:$A)&lt;ROW(D29),"",VLOOKUP(ROW(D29),'入力シート'!$A:$U,18,FALSE))</f>
      </c>
      <c r="E34" s="95">
        <f>IF(MAX('入力シート'!$A:$A)&lt;ROW(E29),"",VLOOKUP(ROW(E29),'入力シート'!$A:$U,19,FALSE))</f>
      </c>
      <c r="F34" s="96">
        <f>IF(MAX('入力シート'!$A:$A)&lt;ROW(F29),"",VLOOKUP(ROW(F29),'入力シート'!$A:$U,20,FALSE))</f>
      </c>
      <c r="G34" s="97">
        <f t="shared" si="0"/>
      </c>
      <c r="H34" s="66"/>
    </row>
    <row r="35" spans="1:8" ht="20.25" customHeight="1">
      <c r="A35" s="197" t="s">
        <v>5</v>
      </c>
      <c r="B35" s="198"/>
      <c r="C35" s="198"/>
      <c r="D35" s="199"/>
      <c r="E35" s="98">
        <f>SUM(E5:E34)</f>
        <v>0</v>
      </c>
      <c r="F35" s="99">
        <f>SUM(F5:F34)</f>
        <v>0</v>
      </c>
      <c r="G35" s="100">
        <f>E35-F35</f>
        <v>0</v>
      </c>
      <c r="H35" s="67"/>
    </row>
    <row r="36" ht="22.5" customHeight="1">
      <c r="H36" s="2" t="s">
        <v>6</v>
      </c>
    </row>
    <row r="37" spans="1:8" ht="22.5" customHeight="1">
      <c r="A37" s="43"/>
      <c r="B37" s="43"/>
      <c r="C37" s="43"/>
      <c r="D37" s="48" t="str">
        <f>"令和"&amp;'入力シート'!$R$1&amp;"年度大分県高文連"</f>
        <v>令和6年度大分県高文連</v>
      </c>
      <c r="E37" s="3">
        <f>IF('入力シート'!$R$2="","",'入力シート'!$R$2)</f>
      </c>
      <c r="F37" s="196" t="s">
        <v>61</v>
      </c>
      <c r="G37" s="196"/>
      <c r="H37" s="3" t="s">
        <v>96</v>
      </c>
    </row>
    <row r="38" spans="1:10" ht="22.5" customHeight="1">
      <c r="A38" s="49" t="s">
        <v>99</v>
      </c>
      <c r="B38" s="49"/>
      <c r="C38" s="49"/>
      <c r="D38" s="4"/>
      <c r="F38" s="36"/>
      <c r="G38" s="112"/>
      <c r="H38" s="113"/>
      <c r="J38" s="111" t="s">
        <v>94</v>
      </c>
    </row>
    <row r="39" spans="1:4" ht="4.5" customHeight="1">
      <c r="A39" s="5"/>
      <c r="B39" s="5"/>
      <c r="C39" s="5"/>
      <c r="D39" s="4"/>
    </row>
    <row r="40" spans="1:10" ht="20.25" customHeight="1">
      <c r="A40" s="47" t="s">
        <v>75</v>
      </c>
      <c r="B40" s="11" t="s">
        <v>7</v>
      </c>
      <c r="C40" s="12" t="s">
        <v>8</v>
      </c>
      <c r="D40" s="13" t="s">
        <v>10</v>
      </c>
      <c r="E40" s="34" t="s">
        <v>2</v>
      </c>
      <c r="F40" s="35" t="s">
        <v>3</v>
      </c>
      <c r="G40" s="41" t="s">
        <v>4</v>
      </c>
      <c r="H40" s="33" t="s">
        <v>47</v>
      </c>
      <c r="I40" s="3"/>
      <c r="J40" s="3"/>
    </row>
    <row r="41" spans="1:8" ht="20.25" customHeight="1">
      <c r="A41" s="19"/>
      <c r="B41" s="21"/>
      <c r="C41" s="22"/>
      <c r="D41" s="73" t="s">
        <v>97</v>
      </c>
      <c r="E41" s="88">
        <f>E35</f>
        <v>0</v>
      </c>
      <c r="F41" s="89">
        <f>F35</f>
        <v>0</v>
      </c>
      <c r="G41" s="90">
        <f>G35</f>
        <v>0</v>
      </c>
      <c r="H41" s="64"/>
    </row>
    <row r="42" spans="1:8" ht="20.25" customHeight="1">
      <c r="A42" s="20">
        <f>IF(MAX('入力シート'!$A:$A)&lt;ROW(A30),"",VLOOKUP(ROW(A30),'入力シート'!$A:$U,17,FALSE))</f>
      </c>
      <c r="B42" s="18">
        <f>IF(MAX('入力シート'!$A:$A)&lt;ROW(B30),"",VLOOKUP(ROW(B30),'入力シート'!$A:$U,13,FALSE))</f>
      </c>
      <c r="C42" s="50">
        <f>IF(MAX('入力シート'!$A:$A)&lt;ROW(C30),"",VLOOKUP(ROW(C30),'入力シート'!$A:$U,14,FALSE))</f>
      </c>
      <c r="D42" s="74">
        <f>IF(MAX('入力シート'!$A:$A)&lt;ROW(D30),"",VLOOKUP(ROW(D30),'入力シート'!$A:$U,18,FALSE))</f>
      </c>
      <c r="E42" s="91">
        <f>IF(MAX('入力シート'!$A:$A)&lt;ROW(E30),"",VLOOKUP(ROW(E30),'入力シート'!$A:$U,19,FALSE))</f>
      </c>
      <c r="F42" s="92">
        <f>IF(MAX('入力シート'!$A:$A)&lt;ROW(F30),"",VLOOKUP(ROW(F30),'入力シート'!$A:$U,20,FALSE))</f>
      </c>
      <c r="G42" s="93">
        <f>IF(AND(E42="",F42=""),"",G41+E42-F42)</f>
      </c>
      <c r="H42" s="65"/>
    </row>
    <row r="43" spans="1:8" ht="20.25" customHeight="1">
      <c r="A43" s="20">
        <f>IF(MAX('入力シート'!$A:$A)&lt;ROW(A31),"",VLOOKUP(ROW(A31),'入力シート'!$A:$U,17,FALSE))</f>
      </c>
      <c r="B43" s="18">
        <f>IF(MAX('入力シート'!$A:$A)&lt;ROW(B31),"",VLOOKUP(ROW(B31),'入力シート'!$A:$U,13,FALSE))</f>
      </c>
      <c r="C43" s="50">
        <f>IF(MAX('入力シート'!$A:$A)&lt;ROW(C31),"",VLOOKUP(ROW(C31),'入力シート'!$A:$U,14,FALSE))</f>
      </c>
      <c r="D43" s="74">
        <f>IF(MAX('入力シート'!$A:$A)&lt;ROW(D31),"",VLOOKUP(ROW(D31),'入力シート'!$A:$U,18,FALSE))</f>
      </c>
      <c r="E43" s="91">
        <f>IF(MAX('入力シート'!$A:$A)&lt;ROW(E31),"",VLOOKUP(ROW(E31),'入力シート'!$A:$U,19,FALSE))</f>
      </c>
      <c r="F43" s="89">
        <f>IF(MAX('入力シート'!$A:$A)&lt;ROW(F31),"",VLOOKUP(ROW(F31),'入力シート'!$A:$U,20,FALSE))</f>
      </c>
      <c r="G43" s="93">
        <f aca="true" t="shared" si="1" ref="G43:G70">IF(AND(E43="",F43=""),"",G42+E43-F43)</f>
      </c>
      <c r="H43" s="65"/>
    </row>
    <row r="44" spans="1:8" ht="20.25" customHeight="1">
      <c r="A44" s="20">
        <f>IF(MAX('入力シート'!$A:$A)&lt;ROW(A32),"",VLOOKUP(ROW(A32),'入力シート'!$A:$U,17,FALSE))</f>
      </c>
      <c r="B44" s="18">
        <f>IF(MAX('入力シート'!$A:$A)&lt;ROW(B32),"",VLOOKUP(ROW(B32),'入力シート'!$A:$U,13,FALSE))</f>
      </c>
      <c r="C44" s="50">
        <f>IF(MAX('入力シート'!$A:$A)&lt;ROW(C32),"",VLOOKUP(ROW(C32),'入力シート'!$A:$U,14,FALSE))</f>
      </c>
      <c r="D44" s="74">
        <f>IF(MAX('入力シート'!$A:$A)&lt;ROW(D32),"",VLOOKUP(ROW(D32),'入力シート'!$A:$U,18,FALSE))</f>
      </c>
      <c r="E44" s="91">
        <f>IF(MAX('入力シート'!$A:$A)&lt;ROW(E32),"",VLOOKUP(ROW(E32),'入力シート'!$A:$U,19,FALSE))</f>
      </c>
      <c r="F44" s="89">
        <f>IF(MAX('入力シート'!$A:$A)&lt;ROW(F32),"",VLOOKUP(ROW(F32),'入力シート'!$A:$U,20,FALSE))</f>
      </c>
      <c r="G44" s="93">
        <f t="shared" si="1"/>
      </c>
      <c r="H44" s="65"/>
    </row>
    <row r="45" spans="1:8" ht="20.25" customHeight="1">
      <c r="A45" s="20">
        <f>IF(MAX('入力シート'!$A:$A)&lt;ROW(A33),"",VLOOKUP(ROW(A33),'入力シート'!$A:$U,17,FALSE))</f>
      </c>
      <c r="B45" s="18">
        <f>IF(MAX('入力シート'!$A:$A)&lt;ROW(B33),"",VLOOKUP(ROW(B33),'入力シート'!$A:$U,13,FALSE))</f>
      </c>
      <c r="C45" s="50">
        <f>IF(MAX('入力シート'!$A:$A)&lt;ROW(C33),"",VLOOKUP(ROW(C33),'入力シート'!$A:$U,14,FALSE))</f>
      </c>
      <c r="D45" s="74">
        <f>IF(MAX('入力シート'!$A:$A)&lt;ROW(D33),"",VLOOKUP(ROW(D33),'入力シート'!$A:$U,18,FALSE))</f>
      </c>
      <c r="E45" s="91">
        <f>IF(MAX('入力シート'!$A:$A)&lt;ROW(E33),"",VLOOKUP(ROW(E33),'入力シート'!$A:$U,19,FALSE))</f>
      </c>
      <c r="F45" s="89">
        <f>IF(MAX('入力シート'!$A:$A)&lt;ROW(F33),"",VLOOKUP(ROW(F33),'入力シート'!$A:$U,20,FALSE))</f>
      </c>
      <c r="G45" s="93">
        <f t="shared" si="1"/>
      </c>
      <c r="H45" s="65"/>
    </row>
    <row r="46" spans="1:8" ht="20.25" customHeight="1">
      <c r="A46" s="20">
        <f>IF(MAX('入力シート'!$A:$A)&lt;ROW(A34),"",VLOOKUP(ROW(A34),'入力シート'!$A:$U,17,FALSE))</f>
      </c>
      <c r="B46" s="18">
        <f>IF(MAX('入力シート'!$A:$A)&lt;ROW(B34),"",VLOOKUP(ROW(B34),'入力シート'!$A:$U,13,FALSE))</f>
      </c>
      <c r="C46" s="50">
        <f>IF(MAX('入力シート'!$A:$A)&lt;ROW(C34),"",VLOOKUP(ROW(C34),'入力シート'!$A:$U,14,FALSE))</f>
      </c>
      <c r="D46" s="74">
        <f>IF(MAX('入力シート'!$A:$A)&lt;ROW(D34),"",VLOOKUP(ROW(D34),'入力シート'!$A:$U,18,FALSE))</f>
      </c>
      <c r="E46" s="91">
        <f>IF(MAX('入力シート'!$A:$A)&lt;ROW(E34),"",VLOOKUP(ROW(E34),'入力シート'!$A:$U,19,FALSE))</f>
      </c>
      <c r="F46" s="89">
        <f>IF(MAX('入力シート'!$A:$A)&lt;ROW(F34),"",VLOOKUP(ROW(F34),'入力シート'!$A:$U,20,FALSE))</f>
      </c>
      <c r="G46" s="93">
        <f t="shared" si="1"/>
      </c>
      <c r="H46" s="65"/>
    </row>
    <row r="47" spans="1:8" ht="20.25" customHeight="1">
      <c r="A47" s="20">
        <f>IF(MAX('入力シート'!$A:$A)&lt;ROW(A35),"",VLOOKUP(ROW(A35),'入力シート'!$A:$U,17,FALSE))</f>
      </c>
      <c r="B47" s="18">
        <f>IF(MAX('入力シート'!$A:$A)&lt;ROW(B35),"",VLOOKUP(ROW(B35),'入力シート'!$A:$U,13,FALSE))</f>
      </c>
      <c r="C47" s="24">
        <f>IF(MAX('入力シート'!$A:$A)&lt;ROW(C35),"",VLOOKUP(ROW(C35),'入力シート'!$A:$U,14,FALSE))</f>
      </c>
      <c r="D47" s="75">
        <f>IF(MAX('入力シート'!$A:$A)&lt;ROW(D35),"",VLOOKUP(ROW(D35),'入力シート'!$A:$U,18,FALSE))</f>
      </c>
      <c r="E47" s="91">
        <f>IF(MAX('入力シート'!$A:$A)&lt;ROW(E35),"",VLOOKUP(ROW(E35),'入力シート'!$A:$U,19,FALSE))</f>
      </c>
      <c r="F47" s="89">
        <f>IF(MAX('入力シート'!$A:$A)&lt;ROW(F35),"",VLOOKUP(ROW(F35),'入力シート'!$A:$U,20,FALSE))</f>
      </c>
      <c r="G47" s="93">
        <f t="shared" si="1"/>
      </c>
      <c r="H47" s="65"/>
    </row>
    <row r="48" spans="1:8" ht="20.25" customHeight="1">
      <c r="A48" s="20">
        <f>IF(MAX('入力シート'!$A:$A)&lt;ROW(A36),"",VLOOKUP(ROW(A36),'入力シート'!$A:$U,17,FALSE))</f>
      </c>
      <c r="B48" s="18">
        <f>IF(MAX('入力シート'!$A:$A)&lt;ROW(B36),"",VLOOKUP(ROW(B36),'入力シート'!$A:$U,13,FALSE))</f>
      </c>
      <c r="C48" s="24">
        <f>IF(MAX('入力シート'!$A:$A)&lt;ROW(C36),"",VLOOKUP(ROW(C36),'入力シート'!$A:$U,14,FALSE))</f>
      </c>
      <c r="D48" s="75">
        <f>IF(MAX('入力シート'!$A:$A)&lt;ROW(D36),"",VLOOKUP(ROW(D36),'入力シート'!$A:$U,18,FALSE))</f>
      </c>
      <c r="E48" s="91">
        <f>IF(MAX('入力シート'!$A:$A)&lt;ROW(E36),"",VLOOKUP(ROW(E36),'入力シート'!$A:$U,19,FALSE))</f>
      </c>
      <c r="F48" s="89">
        <f>IF(MAX('入力シート'!$A:$A)&lt;ROW(F36),"",VLOOKUP(ROW(F36),'入力シート'!$A:$U,20,FALSE))</f>
      </c>
      <c r="G48" s="93">
        <f t="shared" si="1"/>
      </c>
      <c r="H48" s="65"/>
    </row>
    <row r="49" spans="1:8" ht="20.25" customHeight="1">
      <c r="A49" s="20">
        <f>IF(MAX('入力シート'!$A:$A)&lt;ROW(A37),"",VLOOKUP(ROW(A37),'入力シート'!$A:$U,17,FALSE))</f>
      </c>
      <c r="B49" s="18">
        <f>IF(MAX('入力シート'!$A:$A)&lt;ROW(B37),"",VLOOKUP(ROW(B37),'入力シート'!$A:$U,13,FALSE))</f>
      </c>
      <c r="C49" s="24">
        <f>IF(MAX('入力シート'!$A:$A)&lt;ROW(C37),"",VLOOKUP(ROW(C37),'入力シート'!$A:$U,14,FALSE))</f>
      </c>
      <c r="D49" s="76">
        <f>IF(MAX('入力シート'!$A:$A)&lt;ROW(D37),"",VLOOKUP(ROW(D37),'入力シート'!$A:$U,18,FALSE))</f>
      </c>
      <c r="E49" s="94">
        <f>IF(MAX('入力シート'!$A:$A)&lt;ROW(E37),"",VLOOKUP(ROW(E37),'入力シート'!$A:$U,19,FALSE))</f>
      </c>
      <c r="F49" s="89">
        <f>IF(MAX('入力シート'!$A:$A)&lt;ROW(F37),"",VLOOKUP(ROW(F37),'入力シート'!$A:$U,20,FALSE))</f>
      </c>
      <c r="G49" s="93">
        <f t="shared" si="1"/>
      </c>
      <c r="H49" s="65"/>
    </row>
    <row r="50" spans="1:8" ht="20.25" customHeight="1">
      <c r="A50" s="20">
        <f>IF(MAX('入力シート'!$A:$A)&lt;ROW(A38),"",VLOOKUP(ROW(A38),'入力シート'!$A:$U,17,FALSE))</f>
      </c>
      <c r="B50" s="18">
        <f>IF(MAX('入力シート'!$A:$A)&lt;ROW(B38),"",VLOOKUP(ROW(B38),'入力シート'!$A:$U,13,FALSE))</f>
      </c>
      <c r="C50" s="24">
        <f>IF(MAX('入力シート'!$A:$A)&lt;ROW(C38),"",VLOOKUP(ROW(C38),'入力シート'!$A:$U,14,FALSE))</f>
      </c>
      <c r="D50" s="76">
        <f>IF(MAX('入力シート'!$A:$A)&lt;ROW(D38),"",VLOOKUP(ROW(D38),'入力シート'!$A:$U,18,FALSE))</f>
      </c>
      <c r="E50" s="94">
        <f>IF(MAX('入力シート'!$A:$A)&lt;ROW(E38),"",VLOOKUP(ROW(E38),'入力シート'!$A:$U,19,FALSE))</f>
      </c>
      <c r="F50" s="89">
        <f>IF(MAX('入力シート'!$A:$A)&lt;ROW(F38),"",VLOOKUP(ROW(F38),'入力シート'!$A:$U,20,FALSE))</f>
      </c>
      <c r="G50" s="93">
        <f t="shared" si="1"/>
      </c>
      <c r="H50" s="65"/>
    </row>
    <row r="51" spans="1:8" ht="20.25" customHeight="1">
      <c r="A51" s="20">
        <f>IF(MAX('入力シート'!$A:$A)&lt;ROW(A39),"",VLOOKUP(ROW(A39),'入力シート'!$A:$U,17,FALSE))</f>
      </c>
      <c r="B51" s="18">
        <f>IF(MAX('入力シート'!$A:$A)&lt;ROW(B39),"",VLOOKUP(ROW(B39),'入力シート'!$A:$U,13,FALSE))</f>
      </c>
      <c r="C51" s="24">
        <f>IF(MAX('入力シート'!$A:$A)&lt;ROW(C39),"",VLOOKUP(ROW(C39),'入力シート'!$A:$U,14,FALSE))</f>
      </c>
      <c r="D51" s="76">
        <f>IF(MAX('入力シート'!$A:$A)&lt;ROW(D39),"",VLOOKUP(ROW(D39),'入力シート'!$A:$U,18,FALSE))</f>
      </c>
      <c r="E51" s="94">
        <f>IF(MAX('入力シート'!$A:$A)&lt;ROW(E39),"",VLOOKUP(ROW(E39),'入力シート'!$A:$U,19,FALSE))</f>
      </c>
      <c r="F51" s="89">
        <f>IF(MAX('入力シート'!$A:$A)&lt;ROW(F39),"",VLOOKUP(ROW(F39),'入力シート'!$A:$U,20,FALSE))</f>
      </c>
      <c r="G51" s="93">
        <f t="shared" si="1"/>
      </c>
      <c r="H51" s="65"/>
    </row>
    <row r="52" spans="1:8" ht="20.25" customHeight="1">
      <c r="A52" s="20">
        <f>IF(MAX('入力シート'!$A:$A)&lt;ROW(A40),"",VLOOKUP(ROW(A40),'入力シート'!$A:$U,17,FALSE))</f>
      </c>
      <c r="B52" s="18">
        <f>IF(MAX('入力シート'!$A:$A)&lt;ROW(B40),"",VLOOKUP(ROW(B40),'入力シート'!$A:$U,13,FALSE))</f>
      </c>
      <c r="C52" s="24">
        <f>IF(MAX('入力シート'!$A:$A)&lt;ROW(C40),"",VLOOKUP(ROW(C40),'入力シート'!$A:$U,14,FALSE))</f>
      </c>
      <c r="D52" s="76">
        <f>IF(MAX('入力シート'!$A:$A)&lt;ROW(D40),"",VLOOKUP(ROW(D40),'入力シート'!$A:$U,18,FALSE))</f>
      </c>
      <c r="E52" s="94">
        <f>IF(MAX('入力シート'!$A:$A)&lt;ROW(E40),"",VLOOKUP(ROW(E40),'入力シート'!$A:$U,19,FALSE))</f>
      </c>
      <c r="F52" s="89">
        <f>IF(MAX('入力シート'!$A:$A)&lt;ROW(F40),"",VLOOKUP(ROW(F40),'入力シート'!$A:$U,20,FALSE))</f>
      </c>
      <c r="G52" s="93">
        <f t="shared" si="1"/>
      </c>
      <c r="H52" s="65"/>
    </row>
    <row r="53" spans="1:8" ht="20.25" customHeight="1">
      <c r="A53" s="20">
        <f>IF(MAX('入力シート'!$A:$A)&lt;ROW(A41),"",VLOOKUP(ROW(A41),'入力シート'!$A:$U,17,FALSE))</f>
      </c>
      <c r="B53" s="18">
        <f>IF(MAX('入力シート'!$A:$A)&lt;ROW(B41),"",VLOOKUP(ROW(B41),'入力シート'!$A:$U,13,FALSE))</f>
      </c>
      <c r="C53" s="24">
        <f>IF(MAX('入力シート'!$A:$A)&lt;ROW(C41),"",VLOOKUP(ROW(C41),'入力シート'!$A:$U,14,FALSE))</f>
      </c>
      <c r="D53" s="76">
        <f>IF(MAX('入力シート'!$A:$A)&lt;ROW(D41),"",VLOOKUP(ROW(D41),'入力シート'!$A:$U,18,FALSE))</f>
      </c>
      <c r="E53" s="94">
        <f>IF(MAX('入力シート'!$A:$A)&lt;ROW(E41),"",VLOOKUP(ROW(E41),'入力シート'!$A:$U,19,FALSE))</f>
      </c>
      <c r="F53" s="89">
        <f>IF(MAX('入力シート'!$A:$A)&lt;ROW(F41),"",VLOOKUP(ROW(F41),'入力シート'!$A:$U,20,FALSE))</f>
      </c>
      <c r="G53" s="93">
        <f t="shared" si="1"/>
      </c>
      <c r="H53" s="65"/>
    </row>
    <row r="54" spans="1:8" ht="20.25" customHeight="1">
      <c r="A54" s="20">
        <f>IF(MAX('入力シート'!$A:$A)&lt;ROW(A42),"",VLOOKUP(ROW(A42),'入力シート'!$A:$U,17,FALSE))</f>
      </c>
      <c r="B54" s="18">
        <f>IF(MAX('入力シート'!$A:$A)&lt;ROW(B42),"",VLOOKUP(ROW(B42),'入力シート'!$A:$U,13,FALSE))</f>
      </c>
      <c r="C54" s="24">
        <f>IF(MAX('入力シート'!$A:$A)&lt;ROW(C42),"",VLOOKUP(ROW(C42),'入力シート'!$A:$U,14,FALSE))</f>
      </c>
      <c r="D54" s="76">
        <f>IF(MAX('入力シート'!$A:$A)&lt;ROW(D42),"",VLOOKUP(ROW(D42),'入力シート'!$A:$U,18,FALSE))</f>
      </c>
      <c r="E54" s="94">
        <f>IF(MAX('入力シート'!$A:$A)&lt;ROW(E42),"",VLOOKUP(ROW(E42),'入力シート'!$A:$U,19,FALSE))</f>
      </c>
      <c r="F54" s="89">
        <f>IF(MAX('入力シート'!$A:$A)&lt;ROW(F42),"",VLOOKUP(ROW(F42),'入力シート'!$A:$U,20,FALSE))</f>
      </c>
      <c r="G54" s="93">
        <f t="shared" si="1"/>
      </c>
      <c r="H54" s="65"/>
    </row>
    <row r="55" spans="1:8" ht="20.25" customHeight="1">
      <c r="A55" s="20">
        <f>IF(MAX('入力シート'!$A:$A)&lt;ROW(A43),"",VLOOKUP(ROW(A43),'入力シート'!$A:$U,17,FALSE))</f>
      </c>
      <c r="B55" s="18">
        <f>IF(MAX('入力シート'!$A:$A)&lt;ROW(B43),"",VLOOKUP(ROW(B43),'入力シート'!$A:$U,13,FALSE))</f>
      </c>
      <c r="C55" s="24">
        <f>IF(MAX('入力シート'!$A:$A)&lt;ROW(C43),"",VLOOKUP(ROW(C43),'入力シート'!$A:$U,14,FALSE))</f>
      </c>
      <c r="D55" s="76">
        <f>IF(MAX('入力シート'!$A:$A)&lt;ROW(D43),"",VLOOKUP(ROW(D43),'入力シート'!$A:$U,18,FALSE))</f>
      </c>
      <c r="E55" s="94">
        <f>IF(MAX('入力シート'!$A:$A)&lt;ROW(E43),"",VLOOKUP(ROW(E43),'入力シート'!$A:$U,19,FALSE))</f>
      </c>
      <c r="F55" s="89">
        <f>IF(MAX('入力シート'!$A:$A)&lt;ROW(F43),"",VLOOKUP(ROW(F43),'入力シート'!$A:$U,20,FALSE))</f>
      </c>
      <c r="G55" s="93">
        <f t="shared" si="1"/>
      </c>
      <c r="H55" s="65"/>
    </row>
    <row r="56" spans="1:8" ht="20.25" customHeight="1">
      <c r="A56" s="20">
        <f>IF(MAX('入力シート'!$A:$A)&lt;ROW(A44),"",VLOOKUP(ROW(A44),'入力シート'!$A:$U,17,FALSE))</f>
      </c>
      <c r="B56" s="18">
        <f>IF(MAX('入力シート'!$A:$A)&lt;ROW(B44),"",VLOOKUP(ROW(B44),'入力シート'!$A:$U,13,FALSE))</f>
      </c>
      <c r="C56" s="24">
        <f>IF(MAX('入力シート'!$A:$A)&lt;ROW(C44),"",VLOOKUP(ROW(C44),'入力シート'!$A:$U,14,FALSE))</f>
      </c>
      <c r="D56" s="76">
        <f>IF(MAX('入力シート'!$A:$A)&lt;ROW(D44),"",VLOOKUP(ROW(D44),'入力シート'!$A:$U,18,FALSE))</f>
      </c>
      <c r="E56" s="94">
        <f>IF(MAX('入力シート'!$A:$A)&lt;ROW(E44),"",VLOOKUP(ROW(E44),'入力シート'!$A:$U,19,FALSE))</f>
      </c>
      <c r="F56" s="89">
        <f>IF(MAX('入力シート'!$A:$A)&lt;ROW(F44),"",VLOOKUP(ROW(F44),'入力シート'!$A:$U,20,FALSE))</f>
      </c>
      <c r="G56" s="93">
        <f t="shared" si="1"/>
      </c>
      <c r="H56" s="65"/>
    </row>
    <row r="57" spans="1:8" ht="20.25" customHeight="1">
      <c r="A57" s="20">
        <f>IF(MAX('入力シート'!$A:$A)&lt;ROW(A45),"",VLOOKUP(ROW(A45),'入力シート'!$A:$U,17,FALSE))</f>
      </c>
      <c r="B57" s="18">
        <f>IF(MAX('入力シート'!$A:$A)&lt;ROW(B45),"",VLOOKUP(ROW(B45),'入力シート'!$A:$U,13,FALSE))</f>
      </c>
      <c r="C57" s="24">
        <f>IF(MAX('入力シート'!$A:$A)&lt;ROW(C45),"",VLOOKUP(ROW(C45),'入力シート'!$A:$U,14,FALSE))</f>
      </c>
      <c r="D57" s="76">
        <f>IF(MAX('入力シート'!$A:$A)&lt;ROW(D45),"",VLOOKUP(ROW(D45),'入力シート'!$A:$U,18,FALSE))</f>
      </c>
      <c r="E57" s="94">
        <f>IF(MAX('入力シート'!$A:$A)&lt;ROW(E45),"",VLOOKUP(ROW(E45),'入力シート'!$A:$U,19,FALSE))</f>
      </c>
      <c r="F57" s="89">
        <f>IF(MAX('入力シート'!$A:$A)&lt;ROW(F45),"",VLOOKUP(ROW(F45),'入力シート'!$A:$U,20,FALSE))</f>
      </c>
      <c r="G57" s="93">
        <f t="shared" si="1"/>
      </c>
      <c r="H57" s="65"/>
    </row>
    <row r="58" spans="1:8" ht="20.25" customHeight="1">
      <c r="A58" s="20">
        <f>IF(MAX('入力シート'!$A:$A)&lt;ROW(A46),"",VLOOKUP(ROW(A46),'入力シート'!$A:$U,17,FALSE))</f>
      </c>
      <c r="B58" s="18">
        <f>IF(MAX('入力シート'!$A:$A)&lt;ROW(B46),"",VLOOKUP(ROW(B46),'入力シート'!$A:$U,13,FALSE))</f>
      </c>
      <c r="C58" s="24">
        <f>IF(MAX('入力シート'!$A:$A)&lt;ROW(C46),"",VLOOKUP(ROW(C46),'入力シート'!$A:$U,14,FALSE))</f>
      </c>
      <c r="D58" s="76">
        <f>IF(MAX('入力シート'!$A:$A)&lt;ROW(D46),"",VLOOKUP(ROW(D46),'入力シート'!$A:$U,18,FALSE))</f>
      </c>
      <c r="E58" s="94">
        <f>IF(MAX('入力シート'!$A:$A)&lt;ROW(E46),"",VLOOKUP(ROW(E46),'入力シート'!$A:$U,19,FALSE))</f>
      </c>
      <c r="F58" s="89">
        <f>IF(MAX('入力シート'!$A:$A)&lt;ROW(F46),"",VLOOKUP(ROW(F46),'入力シート'!$A:$U,20,FALSE))</f>
      </c>
      <c r="G58" s="93">
        <f t="shared" si="1"/>
      </c>
      <c r="H58" s="65"/>
    </row>
    <row r="59" spans="1:8" ht="20.25" customHeight="1">
      <c r="A59" s="20">
        <f>IF(MAX('入力シート'!$A:$A)&lt;ROW(A47),"",VLOOKUP(ROW(A47),'入力シート'!$A:$U,17,FALSE))</f>
      </c>
      <c r="B59" s="18">
        <f>IF(MAX('入力シート'!$A:$A)&lt;ROW(B47),"",VLOOKUP(ROW(B47),'入力シート'!$A:$U,13,FALSE))</f>
      </c>
      <c r="C59" s="24">
        <f>IF(MAX('入力シート'!$A:$A)&lt;ROW(C47),"",VLOOKUP(ROW(C47),'入力シート'!$A:$U,14,FALSE))</f>
      </c>
      <c r="D59" s="76">
        <f>IF(MAX('入力シート'!$A:$A)&lt;ROW(D47),"",VLOOKUP(ROW(D47),'入力シート'!$A:$U,18,FALSE))</f>
      </c>
      <c r="E59" s="94">
        <f>IF(MAX('入力シート'!$A:$A)&lt;ROW(E47),"",VLOOKUP(ROW(E47),'入力シート'!$A:$U,19,FALSE))</f>
      </c>
      <c r="F59" s="89">
        <f>IF(MAX('入力シート'!$A:$A)&lt;ROW(F47),"",VLOOKUP(ROW(F47),'入力シート'!$A:$U,20,FALSE))</f>
      </c>
      <c r="G59" s="93">
        <f t="shared" si="1"/>
      </c>
      <c r="H59" s="65"/>
    </row>
    <row r="60" spans="1:8" ht="20.25" customHeight="1">
      <c r="A60" s="20">
        <f>IF(MAX('入力シート'!$A:$A)&lt;ROW(A48),"",VLOOKUP(ROW(A48),'入力シート'!$A:$U,17,FALSE))</f>
      </c>
      <c r="B60" s="18">
        <f>IF(MAX('入力シート'!$A:$A)&lt;ROW(B48),"",VLOOKUP(ROW(B48),'入力シート'!$A:$U,13,FALSE))</f>
      </c>
      <c r="C60" s="24">
        <f>IF(MAX('入力シート'!$A:$A)&lt;ROW(C48),"",VLOOKUP(ROW(C48),'入力シート'!$A:$U,14,FALSE))</f>
      </c>
      <c r="D60" s="76">
        <f>IF(MAX('入力シート'!$A:$A)&lt;ROW(D48),"",VLOOKUP(ROW(D48),'入力シート'!$A:$U,18,FALSE))</f>
      </c>
      <c r="E60" s="94">
        <f>IF(MAX('入力シート'!$A:$A)&lt;ROW(E48),"",VLOOKUP(ROW(E48),'入力シート'!$A:$U,19,FALSE))</f>
      </c>
      <c r="F60" s="89">
        <f>IF(MAX('入力シート'!$A:$A)&lt;ROW(F48),"",VLOOKUP(ROW(F48),'入力シート'!$A:$U,20,FALSE))</f>
      </c>
      <c r="G60" s="93">
        <f t="shared" si="1"/>
      </c>
      <c r="H60" s="65"/>
    </row>
    <row r="61" spans="1:8" ht="20.25" customHeight="1">
      <c r="A61" s="20">
        <f>IF(MAX('入力シート'!$A:$A)&lt;ROW(A49),"",VLOOKUP(ROW(A49),'入力シート'!$A:$U,17,FALSE))</f>
      </c>
      <c r="B61" s="18">
        <f>IF(MAX('入力シート'!$A:$A)&lt;ROW(B49),"",VLOOKUP(ROW(B49),'入力シート'!$A:$U,13,FALSE))</f>
      </c>
      <c r="C61" s="24">
        <f>IF(MAX('入力シート'!$A:$A)&lt;ROW(C49),"",VLOOKUP(ROW(C49),'入力シート'!$A:$U,14,FALSE))</f>
      </c>
      <c r="D61" s="76">
        <f>IF(MAX('入力シート'!$A:$A)&lt;ROW(D49),"",VLOOKUP(ROW(D49),'入力シート'!$A:$U,18,FALSE))</f>
      </c>
      <c r="E61" s="94">
        <f>IF(MAX('入力シート'!$A:$A)&lt;ROW(E49),"",VLOOKUP(ROW(E49),'入力シート'!$A:$U,19,FALSE))</f>
      </c>
      <c r="F61" s="89">
        <f>IF(MAX('入力シート'!$A:$A)&lt;ROW(F49),"",VLOOKUP(ROW(F49),'入力シート'!$A:$U,20,FALSE))</f>
      </c>
      <c r="G61" s="93">
        <f t="shared" si="1"/>
      </c>
      <c r="H61" s="65"/>
    </row>
    <row r="62" spans="1:8" ht="20.25" customHeight="1">
      <c r="A62" s="20">
        <f>IF(MAX('入力シート'!$A:$A)&lt;ROW(A50),"",VLOOKUP(ROW(A50),'入力シート'!$A:$U,17,FALSE))</f>
      </c>
      <c r="B62" s="18">
        <f>IF(MAX('入力シート'!$A:$A)&lt;ROW(B50),"",VLOOKUP(ROW(B50),'入力シート'!$A:$U,13,FALSE))</f>
      </c>
      <c r="C62" s="24">
        <f>IF(MAX('入力シート'!$A:$A)&lt;ROW(C50),"",VLOOKUP(ROW(C50),'入力シート'!$A:$U,14,FALSE))</f>
      </c>
      <c r="D62" s="76">
        <f>IF(MAX('入力シート'!$A:$A)&lt;ROW(D50),"",VLOOKUP(ROW(D50),'入力シート'!$A:$U,18,FALSE))</f>
      </c>
      <c r="E62" s="94">
        <f>IF(MAX('入力シート'!$A:$A)&lt;ROW(E50),"",VLOOKUP(ROW(E50),'入力シート'!$A:$U,19,FALSE))</f>
      </c>
      <c r="F62" s="89">
        <f>IF(MAX('入力シート'!$A:$A)&lt;ROW(F50),"",VLOOKUP(ROW(F50),'入力シート'!$A:$U,20,FALSE))</f>
      </c>
      <c r="G62" s="93">
        <f t="shared" si="1"/>
      </c>
      <c r="H62" s="65"/>
    </row>
    <row r="63" spans="1:8" ht="20.25" customHeight="1">
      <c r="A63" s="20">
        <f>IF(MAX('入力シート'!$A:$A)&lt;ROW(A51),"",VLOOKUP(ROW(A51),'入力シート'!$A:$U,17,FALSE))</f>
      </c>
      <c r="B63" s="18">
        <f>IF(MAX('入力シート'!$A:$A)&lt;ROW(B51),"",VLOOKUP(ROW(B51),'入力シート'!$A:$U,13,FALSE))</f>
      </c>
      <c r="C63" s="24">
        <f>IF(MAX('入力シート'!$A:$A)&lt;ROW(C51),"",VLOOKUP(ROW(C51),'入力シート'!$A:$U,14,FALSE))</f>
      </c>
      <c r="D63" s="76">
        <f>IF(MAX('入力シート'!$A:$A)&lt;ROW(D51),"",VLOOKUP(ROW(D51),'入力シート'!$A:$U,18,FALSE))</f>
      </c>
      <c r="E63" s="94">
        <f>IF(MAX('入力シート'!$A:$A)&lt;ROW(E51),"",VLOOKUP(ROW(E51),'入力シート'!$A:$U,19,FALSE))</f>
      </c>
      <c r="F63" s="89">
        <f>IF(MAX('入力シート'!$A:$A)&lt;ROW(F51),"",VLOOKUP(ROW(F51),'入力シート'!$A:$U,20,FALSE))</f>
      </c>
      <c r="G63" s="93">
        <f t="shared" si="1"/>
      </c>
      <c r="H63" s="65"/>
    </row>
    <row r="64" spans="1:8" ht="20.25" customHeight="1">
      <c r="A64" s="20">
        <f>IF(MAX('入力シート'!$A:$A)&lt;ROW(A52),"",VLOOKUP(ROW(A52),'入力シート'!$A:$U,17,FALSE))</f>
      </c>
      <c r="B64" s="18">
        <f>IF(MAX('入力シート'!$A:$A)&lt;ROW(B52),"",VLOOKUP(ROW(B52),'入力シート'!$A:$U,13,FALSE))</f>
      </c>
      <c r="C64" s="24">
        <f>IF(MAX('入力シート'!$A:$A)&lt;ROW(C52),"",VLOOKUP(ROW(C52),'入力シート'!$A:$U,14,FALSE))</f>
      </c>
      <c r="D64" s="76">
        <f>IF(MAX('入力シート'!$A:$A)&lt;ROW(D52),"",VLOOKUP(ROW(D52),'入力シート'!$A:$U,18,FALSE))</f>
      </c>
      <c r="E64" s="94">
        <f>IF(MAX('入力シート'!$A:$A)&lt;ROW(E52),"",VLOOKUP(ROW(E52),'入力シート'!$A:$U,19,FALSE))</f>
      </c>
      <c r="F64" s="89">
        <f>IF(MAX('入力シート'!$A:$A)&lt;ROW(F52),"",VLOOKUP(ROW(F52),'入力シート'!$A:$U,20,FALSE))</f>
      </c>
      <c r="G64" s="93">
        <f t="shared" si="1"/>
      </c>
      <c r="H64" s="65"/>
    </row>
    <row r="65" spans="1:8" ht="20.25" customHeight="1">
      <c r="A65" s="20">
        <f>IF(MAX('入力シート'!$A:$A)&lt;ROW(A53),"",VLOOKUP(ROW(A53),'入力シート'!$A:$U,17,FALSE))</f>
      </c>
      <c r="B65" s="18">
        <f>IF(MAX('入力シート'!$A:$A)&lt;ROW(B53),"",VLOOKUP(ROW(B53),'入力シート'!$A:$U,13,FALSE))</f>
      </c>
      <c r="C65" s="24">
        <f>IF(MAX('入力シート'!$A:$A)&lt;ROW(C53),"",VLOOKUP(ROW(C53),'入力シート'!$A:$U,14,FALSE))</f>
      </c>
      <c r="D65" s="76">
        <f>IF(MAX('入力シート'!$A:$A)&lt;ROW(D53),"",VLOOKUP(ROW(D53),'入力シート'!$A:$U,18,FALSE))</f>
      </c>
      <c r="E65" s="94">
        <f>IF(MAX('入力シート'!$A:$A)&lt;ROW(E53),"",VLOOKUP(ROW(E53),'入力シート'!$A:$U,19,FALSE))</f>
      </c>
      <c r="F65" s="89">
        <f>IF(MAX('入力シート'!$A:$A)&lt;ROW(F53),"",VLOOKUP(ROW(F53),'入力シート'!$A:$U,20,FALSE))</f>
      </c>
      <c r="G65" s="93">
        <f t="shared" si="1"/>
      </c>
      <c r="H65" s="65"/>
    </row>
    <row r="66" spans="1:8" ht="20.25" customHeight="1">
      <c r="A66" s="20">
        <f>IF(MAX('入力シート'!$A:$A)&lt;ROW(A54),"",VLOOKUP(ROW(A54),'入力シート'!$A:$U,17,FALSE))</f>
      </c>
      <c r="B66" s="18">
        <f>IF(MAX('入力シート'!$A:$A)&lt;ROW(B54),"",VLOOKUP(ROW(B54),'入力シート'!$A:$U,13,FALSE))</f>
      </c>
      <c r="C66" s="24">
        <f>IF(MAX('入力シート'!$A:$A)&lt;ROW(C54),"",VLOOKUP(ROW(C54),'入力シート'!$A:$U,14,FALSE))</f>
      </c>
      <c r="D66" s="76">
        <f>IF(MAX('入力シート'!$A:$A)&lt;ROW(D54),"",VLOOKUP(ROW(D54),'入力シート'!$A:$U,18,FALSE))</f>
      </c>
      <c r="E66" s="94">
        <f>IF(MAX('入力シート'!$A:$A)&lt;ROW(E54),"",VLOOKUP(ROW(E54),'入力シート'!$A:$U,19,FALSE))</f>
      </c>
      <c r="F66" s="89">
        <f>IF(MAX('入力シート'!$A:$A)&lt;ROW(F54),"",VLOOKUP(ROW(F54),'入力シート'!$A:$U,20,FALSE))</f>
      </c>
      <c r="G66" s="93">
        <f t="shared" si="1"/>
      </c>
      <c r="H66" s="65"/>
    </row>
    <row r="67" spans="1:8" ht="20.25" customHeight="1">
      <c r="A67" s="20">
        <f>IF(MAX('入力シート'!$A:$A)&lt;ROW(A55),"",VLOOKUP(ROW(A55),'入力シート'!$A:$U,17,FALSE))</f>
      </c>
      <c r="B67" s="18">
        <f>IF(MAX('入力シート'!$A:$A)&lt;ROW(B55),"",VLOOKUP(ROW(B55),'入力シート'!$A:$U,13,FALSE))</f>
      </c>
      <c r="C67" s="24">
        <f>IF(MAX('入力シート'!$A:$A)&lt;ROW(C55),"",VLOOKUP(ROW(C55),'入力シート'!$A:$U,14,FALSE))</f>
      </c>
      <c r="D67" s="76">
        <f>IF(MAX('入力シート'!$A:$A)&lt;ROW(D55),"",VLOOKUP(ROW(D55),'入力シート'!$A:$U,18,FALSE))</f>
      </c>
      <c r="E67" s="94">
        <f>IF(MAX('入力シート'!$A:$A)&lt;ROW(E55),"",VLOOKUP(ROW(E55),'入力シート'!$A:$U,19,FALSE))</f>
      </c>
      <c r="F67" s="89">
        <f>IF(MAX('入力シート'!$A:$A)&lt;ROW(F55),"",VLOOKUP(ROW(F55),'入力シート'!$A:$U,20,FALSE))</f>
      </c>
      <c r="G67" s="93">
        <f t="shared" si="1"/>
      </c>
      <c r="H67" s="65"/>
    </row>
    <row r="68" spans="1:8" ht="20.25" customHeight="1">
      <c r="A68" s="20">
        <f>IF(MAX('入力シート'!$A:$A)&lt;ROW(A56),"",VLOOKUP(ROW(A56),'入力シート'!$A:$U,17,FALSE))</f>
      </c>
      <c r="B68" s="18">
        <f>IF(MAX('入力シート'!$A:$A)&lt;ROW(B56),"",VLOOKUP(ROW(B56),'入力シート'!$A:$U,13,FALSE))</f>
      </c>
      <c r="C68" s="24">
        <f>IF(MAX('入力シート'!$A:$A)&lt;ROW(C56),"",VLOOKUP(ROW(C56),'入力シート'!$A:$U,14,FALSE))</f>
      </c>
      <c r="D68" s="76">
        <f>IF(MAX('入力シート'!$A:$A)&lt;ROW(D56),"",VLOOKUP(ROW(D56),'入力シート'!$A:$U,18,FALSE))</f>
      </c>
      <c r="E68" s="94">
        <f>IF(MAX('入力シート'!$A:$A)&lt;ROW(E56),"",VLOOKUP(ROW(E56),'入力シート'!$A:$U,19,FALSE))</f>
      </c>
      <c r="F68" s="89">
        <f>IF(MAX('入力シート'!$A:$A)&lt;ROW(F56),"",VLOOKUP(ROW(F56),'入力シート'!$A:$U,20,FALSE))</f>
      </c>
      <c r="G68" s="93">
        <f t="shared" si="1"/>
      </c>
      <c r="H68" s="65"/>
    </row>
    <row r="69" spans="1:8" ht="20.25" customHeight="1">
      <c r="A69" s="20">
        <f>IF(MAX('入力シート'!$A:$A)&lt;ROW(A57),"",VLOOKUP(ROW(A57),'入力シート'!$A:$U,17,FALSE))</f>
      </c>
      <c r="B69" s="18">
        <f>IF(MAX('入力シート'!$A:$A)&lt;ROW(B57),"",VLOOKUP(ROW(B57),'入力シート'!$A:$U,13,FALSE))</f>
      </c>
      <c r="C69" s="24">
        <f>IF(MAX('入力シート'!$A:$A)&lt;ROW(C57),"",VLOOKUP(ROW(C57),'入力シート'!$A:$U,14,FALSE))</f>
      </c>
      <c r="D69" s="76">
        <f>IF(MAX('入力シート'!$A:$A)&lt;ROW(D57),"",VLOOKUP(ROW(D57),'入力シート'!$A:$U,18,FALSE))</f>
      </c>
      <c r="E69" s="94">
        <f>IF(MAX('入力シート'!$A:$A)&lt;ROW(E57),"",VLOOKUP(ROW(E57),'入力シート'!$A:$U,19,FALSE))</f>
      </c>
      <c r="F69" s="89">
        <f>IF(MAX('入力シート'!$A:$A)&lt;ROW(F57),"",VLOOKUP(ROW(F57),'入力シート'!$A:$U,20,FALSE))</f>
      </c>
      <c r="G69" s="93">
        <f t="shared" si="1"/>
      </c>
      <c r="H69" s="65"/>
    </row>
    <row r="70" spans="1:8" ht="20.25" customHeight="1">
      <c r="A70" s="25">
        <f>IF(MAX('入力シート'!$A:$A)&lt;ROW(A58),"",VLOOKUP(ROW(A58),'入力シート'!$A:$U,17,FALSE))</f>
      </c>
      <c r="B70" s="26">
        <f>IF(MAX('入力シート'!$A:$A)&lt;ROW(B58),"",VLOOKUP(ROW(B58),'入力シート'!$A:$U,13,FALSE))</f>
      </c>
      <c r="C70" s="27">
        <f>IF(MAX('入力シート'!$A:$A)&lt;ROW(C58),"",VLOOKUP(ROW(C58),'入力シート'!$A:$U,14,FALSE))</f>
      </c>
      <c r="D70" s="77">
        <f>IF(MAX('入力シート'!$A:$A)&lt;ROW(D58),"",VLOOKUP(ROW(D58),'入力シート'!$A:$U,18,FALSE))</f>
      </c>
      <c r="E70" s="95">
        <f>IF(MAX('入力シート'!$A:$A)&lt;ROW(E58),"",VLOOKUP(ROW(E58),'入力シート'!$A:$U,19,FALSE))</f>
      </c>
      <c r="F70" s="96">
        <f>IF(MAX('入力シート'!$A:$A)&lt;ROW(F58),"",VLOOKUP(ROW(F58),'入力シート'!$A:$U,20,FALSE))</f>
      </c>
      <c r="G70" s="97">
        <f t="shared" si="1"/>
      </c>
      <c r="H70" s="66"/>
    </row>
    <row r="71" spans="1:8" ht="20.25" customHeight="1">
      <c r="A71" s="197" t="s">
        <v>5</v>
      </c>
      <c r="B71" s="198"/>
      <c r="C71" s="198"/>
      <c r="D71" s="199"/>
      <c r="E71" s="98">
        <f>SUM(E41:E70)</f>
        <v>0</v>
      </c>
      <c r="F71" s="99">
        <f>SUM(F41:F70)</f>
        <v>0</v>
      </c>
      <c r="G71" s="100">
        <f>E71-F71</f>
        <v>0</v>
      </c>
      <c r="H71" s="67"/>
    </row>
    <row r="72" ht="22.5" customHeight="1">
      <c r="H72" s="2" t="s">
        <v>6</v>
      </c>
    </row>
  </sheetData>
  <sheetProtection/>
  <mergeCells count="4">
    <mergeCell ref="F1:G1"/>
    <mergeCell ref="A35:D35"/>
    <mergeCell ref="F37:G37"/>
    <mergeCell ref="A71:D71"/>
  </mergeCells>
  <printOptions horizontalCentered="1"/>
  <pageMargins left="0.6692913385826772" right="0.3937007874015748" top="0.5905511811023623" bottom="0.1968503937007874" header="0.5118110236220472" footer="0.2362204724409449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72"/>
  <sheetViews>
    <sheetView showZeros="0" zoomScalePageLayoutView="0" workbookViewId="0" topLeftCell="A1">
      <selection activeCell="E40" sqref="E40"/>
    </sheetView>
  </sheetViews>
  <sheetFormatPr defaultColWidth="9.00390625" defaultRowHeight="13.5"/>
  <cols>
    <col min="1" max="3" width="4.375" style="1" customWidth="1"/>
    <col min="4" max="4" width="28.375" style="1" customWidth="1"/>
    <col min="5" max="7" width="11.125" style="1" customWidth="1"/>
    <col min="8" max="8" width="10.00390625" style="1" customWidth="1"/>
    <col min="9" max="16384" width="9.00390625" style="1" customWidth="1"/>
  </cols>
  <sheetData>
    <row r="1" spans="1:8" ht="22.5" customHeight="1">
      <c r="A1" s="43"/>
      <c r="B1" s="43"/>
      <c r="C1" s="43"/>
      <c r="D1" s="48" t="str">
        <f>"令和"&amp;'入力シート'!$R$1&amp;"年度大分県高文連"</f>
        <v>令和6年度大分県高文連</v>
      </c>
      <c r="E1" s="3">
        <f>IF('入力シート'!$R$2="","",'入力シート'!$R$2)</f>
      </c>
      <c r="F1" s="196" t="s">
        <v>61</v>
      </c>
      <c r="G1" s="196"/>
      <c r="H1" s="3" t="s">
        <v>95</v>
      </c>
    </row>
    <row r="2" spans="1:8" ht="22.5" customHeight="1">
      <c r="A2" s="49" t="s">
        <v>49</v>
      </c>
      <c r="B2" s="49"/>
      <c r="C2" s="49"/>
      <c r="D2" s="4"/>
      <c r="F2" s="36"/>
      <c r="G2" s="44" t="s">
        <v>11</v>
      </c>
      <c r="H2" s="133">
        <f>'入力シート'!$AB$6</f>
        <v>0</v>
      </c>
    </row>
    <row r="3" spans="1:4" ht="4.5" customHeight="1">
      <c r="A3" s="5"/>
      <c r="B3" s="5"/>
      <c r="C3" s="5"/>
      <c r="D3" s="4"/>
    </row>
    <row r="4" spans="1:8" s="3" customFormat="1" ht="20.25" customHeight="1">
      <c r="A4" s="47" t="s">
        <v>75</v>
      </c>
      <c r="B4" s="11" t="s">
        <v>7</v>
      </c>
      <c r="C4" s="12" t="s">
        <v>8</v>
      </c>
      <c r="D4" s="13" t="s">
        <v>10</v>
      </c>
      <c r="E4" s="34" t="s">
        <v>2</v>
      </c>
      <c r="F4" s="35" t="s">
        <v>3</v>
      </c>
      <c r="G4" s="41" t="s">
        <v>4</v>
      </c>
      <c r="H4" s="33" t="s">
        <v>47</v>
      </c>
    </row>
    <row r="5" spans="1:8" ht="20.25" customHeight="1">
      <c r="A5" s="19"/>
      <c r="B5" s="21"/>
      <c r="C5" s="22"/>
      <c r="D5" s="73" t="s">
        <v>76</v>
      </c>
      <c r="E5" s="88">
        <f>$H$2</f>
        <v>0</v>
      </c>
      <c r="F5" s="89"/>
      <c r="G5" s="90">
        <f>IF(AND(E5="",F5=""),"",E5-F5)</f>
        <v>0</v>
      </c>
      <c r="H5" s="64"/>
    </row>
    <row r="6" spans="1:8" ht="20.25" customHeight="1">
      <c r="A6" s="20">
        <f>IF(MAX('入力シート'!$B:$B)&lt;ROW(A1),"",VLOOKUP(ROW(A1),'入力シート'!$B:$U,16,FALSE))</f>
      </c>
      <c r="B6" s="18">
        <f>IF(MAX('入力シート'!$B:$B)&lt;ROW(B1),"",VLOOKUP(ROW(B1),'入力シート'!$B:$U,12,FALSE))</f>
      </c>
      <c r="C6" s="50">
        <f>IF(MAX('入力シート'!$B:$B)&lt;ROW(C1),"",VLOOKUP(ROW(C1),'入力シート'!$B:$U,13,FALSE))</f>
      </c>
      <c r="D6" s="74">
        <f>IF(MAX('入力シート'!$B:$B)&lt;ROW(D1),"",VLOOKUP(ROW(D1),'入力シート'!$B:$U,17,FALSE))</f>
      </c>
      <c r="E6" s="91">
        <f>IF(MAX('入力シート'!$B:$B)&lt;ROW(E1),"",VLOOKUP(ROW(E1),'入力シート'!$B:$U,18,FALSE))</f>
      </c>
      <c r="F6" s="92">
        <f>IF(MAX('入力シート'!$B:$B)&lt;ROW(F1),"",VLOOKUP(ROW(F1),'入力シート'!$B:$U,19,FALSE))</f>
      </c>
      <c r="G6" s="93">
        <f>IF(AND(E6="",F6=""),"",G5+E6-F6)</f>
      </c>
      <c r="H6" s="65"/>
    </row>
    <row r="7" spans="1:8" ht="20.25" customHeight="1">
      <c r="A7" s="20">
        <f>IF(MAX('入力シート'!$B:$B)&lt;ROW(A2),"",VLOOKUP(ROW(A2),'入力シート'!$B:$U,16,FALSE))</f>
      </c>
      <c r="B7" s="18">
        <f>IF(MAX('入力シート'!$B:$B)&lt;ROW(B2),"",VLOOKUP(ROW(B2),'入力シート'!$B:$U,12,FALSE))</f>
      </c>
      <c r="C7" s="50">
        <f>IF(MAX('入力シート'!$B:$B)&lt;ROW(C2),"",VLOOKUP(ROW(C2),'入力シート'!$B:$U,13,FALSE))</f>
      </c>
      <c r="D7" s="74">
        <f>IF(MAX('入力シート'!$B:$B)&lt;ROW(D2),"",VLOOKUP(ROW(D2),'入力シート'!$B:$U,17,FALSE))</f>
      </c>
      <c r="E7" s="91">
        <f>IF(MAX('入力シート'!$B:$B)&lt;ROW(E2),"",VLOOKUP(ROW(E2),'入力シート'!$B:$U,18,FALSE))</f>
      </c>
      <c r="F7" s="89">
        <f>IF(MAX('入力シート'!$B:$B)&lt;ROW(F2),"",VLOOKUP(ROW(F2),'入力シート'!$B:$U,19,FALSE))</f>
      </c>
      <c r="G7" s="93">
        <f aca="true" t="shared" si="0" ref="G7:G34">IF(AND(E7="",F7=""),"",G6+E7-F7)</f>
      </c>
      <c r="H7" s="65"/>
    </row>
    <row r="8" spans="1:8" ht="20.25" customHeight="1">
      <c r="A8" s="20">
        <f>IF(MAX('入力シート'!$B:$B)&lt;ROW(A3),"",VLOOKUP(ROW(A3),'入力シート'!$B:$U,16,FALSE))</f>
      </c>
      <c r="B8" s="18">
        <f>IF(MAX('入力シート'!$B:$B)&lt;ROW(B3),"",VLOOKUP(ROW(B3),'入力シート'!$B:$U,12,FALSE))</f>
      </c>
      <c r="C8" s="50">
        <f>IF(MAX('入力シート'!$B:$B)&lt;ROW(C3),"",VLOOKUP(ROW(C3),'入力シート'!$B:$U,13,FALSE))</f>
      </c>
      <c r="D8" s="74">
        <f>IF(MAX('入力シート'!$B:$B)&lt;ROW(D3),"",VLOOKUP(ROW(D3),'入力シート'!$B:$U,17,FALSE))</f>
      </c>
      <c r="E8" s="91">
        <f>IF(MAX('入力シート'!$B:$B)&lt;ROW(E3),"",VLOOKUP(ROW(E3),'入力シート'!$B:$U,18,FALSE))</f>
      </c>
      <c r="F8" s="89">
        <f>IF(MAX('入力シート'!$B:$B)&lt;ROW(F3),"",VLOOKUP(ROW(F3),'入力シート'!$B:$U,19,FALSE))</f>
      </c>
      <c r="G8" s="93">
        <f t="shared" si="0"/>
      </c>
      <c r="H8" s="65"/>
    </row>
    <row r="9" spans="1:8" ht="20.25" customHeight="1">
      <c r="A9" s="20">
        <f>IF(MAX('入力シート'!$B:$B)&lt;ROW(A4),"",VLOOKUP(ROW(A4),'入力シート'!$B:$U,16,FALSE))</f>
      </c>
      <c r="B9" s="18">
        <f>IF(MAX('入力シート'!$B:$B)&lt;ROW(B4),"",VLOOKUP(ROW(B4),'入力シート'!$B:$U,12,FALSE))</f>
      </c>
      <c r="C9" s="50">
        <f>IF(MAX('入力シート'!$B:$B)&lt;ROW(C4),"",VLOOKUP(ROW(C4),'入力シート'!$B:$U,13,FALSE))</f>
      </c>
      <c r="D9" s="74">
        <f>IF(MAX('入力シート'!$B:$B)&lt;ROW(D4),"",VLOOKUP(ROW(D4),'入力シート'!$B:$U,17,FALSE))</f>
      </c>
      <c r="E9" s="91">
        <f>IF(MAX('入力シート'!$B:$B)&lt;ROW(E4),"",VLOOKUP(ROW(E4),'入力シート'!$B:$U,18,FALSE))</f>
      </c>
      <c r="F9" s="89">
        <f>IF(MAX('入力シート'!$B:$B)&lt;ROW(F4),"",VLOOKUP(ROW(F4),'入力シート'!$B:$U,19,FALSE))</f>
      </c>
      <c r="G9" s="93">
        <f t="shared" si="0"/>
      </c>
      <c r="H9" s="65"/>
    </row>
    <row r="10" spans="1:8" ht="20.25" customHeight="1">
      <c r="A10" s="20">
        <f>IF(MAX('入力シート'!$B:$B)&lt;ROW(A5),"",VLOOKUP(ROW(A5),'入力シート'!$B:$U,16,FALSE))</f>
      </c>
      <c r="B10" s="18">
        <f>IF(MAX('入力シート'!$B:$B)&lt;ROW(B5),"",VLOOKUP(ROW(B5),'入力シート'!$B:$U,12,FALSE))</f>
      </c>
      <c r="C10" s="50">
        <f>IF(MAX('入力シート'!$B:$B)&lt;ROW(C5),"",VLOOKUP(ROW(C5),'入力シート'!$B:$U,13,FALSE))</f>
      </c>
      <c r="D10" s="74">
        <f>IF(MAX('入力シート'!$B:$B)&lt;ROW(D5),"",VLOOKUP(ROW(D5),'入力シート'!$B:$U,17,FALSE))</f>
      </c>
      <c r="E10" s="91">
        <f>IF(MAX('入力シート'!$B:$B)&lt;ROW(E5),"",VLOOKUP(ROW(E5),'入力シート'!$B:$U,18,FALSE))</f>
      </c>
      <c r="F10" s="89">
        <f>IF(MAX('入力シート'!$B:$B)&lt;ROW(F5),"",VLOOKUP(ROW(F5),'入力シート'!$B:$U,19,FALSE))</f>
      </c>
      <c r="G10" s="93">
        <f t="shared" si="0"/>
      </c>
      <c r="H10" s="65"/>
    </row>
    <row r="11" spans="1:8" ht="20.25" customHeight="1">
      <c r="A11" s="20">
        <f>IF(MAX('入力シート'!$B:$B)&lt;ROW(A6),"",VLOOKUP(ROW(A6),'入力シート'!$B:$U,16,FALSE))</f>
      </c>
      <c r="B11" s="18">
        <f>IF(MAX('入力シート'!$B:$B)&lt;ROW(B6),"",VLOOKUP(ROW(B6),'入力シート'!$B:$U,12,FALSE))</f>
      </c>
      <c r="C11" s="24">
        <f>IF(MAX('入力シート'!$B:$B)&lt;ROW(C6),"",VLOOKUP(ROW(C6),'入力シート'!$B:$U,13,FALSE))</f>
      </c>
      <c r="D11" s="75">
        <f>IF(MAX('入力シート'!$B:$B)&lt;ROW(D6),"",VLOOKUP(ROW(D6),'入力シート'!$B:$U,17,FALSE))</f>
      </c>
      <c r="E11" s="91">
        <f>IF(MAX('入力シート'!$B:$B)&lt;ROW(E6),"",VLOOKUP(ROW(E6),'入力シート'!$B:$U,18,FALSE))</f>
      </c>
      <c r="F11" s="89">
        <f>IF(MAX('入力シート'!$B:$B)&lt;ROW(F6),"",VLOOKUP(ROW(F6),'入力シート'!$B:$U,19,FALSE))</f>
      </c>
      <c r="G11" s="93">
        <f t="shared" si="0"/>
      </c>
      <c r="H11" s="65"/>
    </row>
    <row r="12" spans="1:8" ht="20.25" customHeight="1">
      <c r="A12" s="20">
        <f>IF(MAX('入力シート'!$B:$B)&lt;ROW(A7),"",VLOOKUP(ROW(A7),'入力シート'!$B:$U,16,FALSE))</f>
      </c>
      <c r="B12" s="18">
        <f>IF(MAX('入力シート'!$B:$B)&lt;ROW(B7),"",VLOOKUP(ROW(B7),'入力シート'!$B:$U,12,FALSE))</f>
      </c>
      <c r="C12" s="24">
        <f>IF(MAX('入力シート'!$B:$B)&lt;ROW(C7),"",VLOOKUP(ROW(C7),'入力シート'!$B:$U,13,FALSE))</f>
      </c>
      <c r="D12" s="75">
        <f>IF(MAX('入力シート'!$B:$B)&lt;ROW(D7),"",VLOOKUP(ROW(D7),'入力シート'!$B:$U,17,FALSE))</f>
      </c>
      <c r="E12" s="91">
        <f>IF(MAX('入力シート'!$B:$B)&lt;ROW(E7),"",VLOOKUP(ROW(E7),'入力シート'!$B:$U,18,FALSE))</f>
      </c>
      <c r="F12" s="89">
        <f>IF(MAX('入力シート'!$B:$B)&lt;ROW(F7),"",VLOOKUP(ROW(F7),'入力シート'!$B:$U,19,FALSE))</f>
      </c>
      <c r="G12" s="93">
        <f t="shared" si="0"/>
      </c>
      <c r="H12" s="65"/>
    </row>
    <row r="13" spans="1:8" ht="20.25" customHeight="1">
      <c r="A13" s="20">
        <f>IF(MAX('入力シート'!$B:$B)&lt;ROW(A8),"",VLOOKUP(ROW(A8),'入力シート'!$B:$U,16,FALSE))</f>
      </c>
      <c r="B13" s="18">
        <f>IF(MAX('入力シート'!$B:$B)&lt;ROW(B8),"",VLOOKUP(ROW(B8),'入力シート'!$B:$U,12,FALSE))</f>
      </c>
      <c r="C13" s="24">
        <f>IF(MAX('入力シート'!$B:$B)&lt;ROW(C8),"",VLOOKUP(ROW(C8),'入力シート'!$B:$U,13,FALSE))</f>
      </c>
      <c r="D13" s="76">
        <f>IF(MAX('入力シート'!$B:$B)&lt;ROW(D8),"",VLOOKUP(ROW(D8),'入力シート'!$B:$U,17,FALSE))</f>
      </c>
      <c r="E13" s="94">
        <f>IF(MAX('入力シート'!$B:$B)&lt;ROW(E8),"",VLOOKUP(ROW(E8),'入力シート'!$B:$U,18,FALSE))</f>
      </c>
      <c r="F13" s="89">
        <f>IF(MAX('入力シート'!$B:$B)&lt;ROW(F8),"",VLOOKUP(ROW(F8),'入力シート'!$B:$U,19,FALSE))</f>
      </c>
      <c r="G13" s="93">
        <f t="shared" si="0"/>
      </c>
      <c r="H13" s="65"/>
    </row>
    <row r="14" spans="1:8" ht="20.25" customHeight="1">
      <c r="A14" s="20">
        <f>IF(MAX('入力シート'!$B:$B)&lt;ROW(A9),"",VLOOKUP(ROW(A9),'入力シート'!$B:$U,16,FALSE))</f>
      </c>
      <c r="B14" s="18">
        <f>IF(MAX('入力シート'!$B:$B)&lt;ROW(B9),"",VLOOKUP(ROW(B9),'入力シート'!$B:$U,12,FALSE))</f>
      </c>
      <c r="C14" s="24">
        <f>IF(MAX('入力シート'!$B:$B)&lt;ROW(C9),"",VLOOKUP(ROW(C9),'入力シート'!$B:$U,13,FALSE))</f>
      </c>
      <c r="D14" s="76">
        <f>IF(MAX('入力シート'!$B:$B)&lt;ROW(D9),"",VLOOKUP(ROW(D9),'入力シート'!$B:$U,17,FALSE))</f>
      </c>
      <c r="E14" s="94">
        <f>IF(MAX('入力シート'!$B:$B)&lt;ROW(E9),"",VLOOKUP(ROW(E9),'入力シート'!$B:$U,18,FALSE))</f>
      </c>
      <c r="F14" s="89">
        <f>IF(MAX('入力シート'!$B:$B)&lt;ROW(F9),"",VLOOKUP(ROW(F9),'入力シート'!$B:$U,19,FALSE))</f>
      </c>
      <c r="G14" s="93">
        <f t="shared" si="0"/>
      </c>
      <c r="H14" s="65"/>
    </row>
    <row r="15" spans="1:8" ht="20.25" customHeight="1">
      <c r="A15" s="20">
        <f>IF(MAX('入力シート'!$B:$B)&lt;ROW(A10),"",VLOOKUP(ROW(A10),'入力シート'!$B:$U,16,FALSE))</f>
      </c>
      <c r="B15" s="18">
        <f>IF(MAX('入力シート'!$B:$B)&lt;ROW(B10),"",VLOOKUP(ROW(B10),'入力シート'!$B:$U,12,FALSE))</f>
      </c>
      <c r="C15" s="24">
        <f>IF(MAX('入力シート'!$B:$B)&lt;ROW(C10),"",VLOOKUP(ROW(C10),'入力シート'!$B:$U,13,FALSE))</f>
      </c>
      <c r="D15" s="76">
        <f>IF(MAX('入力シート'!$B:$B)&lt;ROW(D10),"",VLOOKUP(ROW(D10),'入力シート'!$B:$U,17,FALSE))</f>
      </c>
      <c r="E15" s="94">
        <f>IF(MAX('入力シート'!$B:$B)&lt;ROW(E10),"",VLOOKUP(ROW(E10),'入力シート'!$B:$U,18,FALSE))</f>
      </c>
      <c r="F15" s="89">
        <f>IF(MAX('入力シート'!$B:$B)&lt;ROW(F10),"",VLOOKUP(ROW(F10),'入力シート'!$B:$U,19,FALSE))</f>
      </c>
      <c r="G15" s="93">
        <f t="shared" si="0"/>
      </c>
      <c r="H15" s="65"/>
    </row>
    <row r="16" spans="1:8" ht="20.25" customHeight="1">
      <c r="A16" s="20">
        <f>IF(MAX('入力シート'!$B:$B)&lt;ROW(A11),"",VLOOKUP(ROW(A11),'入力シート'!$B:$U,16,FALSE))</f>
      </c>
      <c r="B16" s="18">
        <f>IF(MAX('入力シート'!$B:$B)&lt;ROW(B11),"",VLOOKUP(ROW(B11),'入力シート'!$B:$U,12,FALSE))</f>
      </c>
      <c r="C16" s="24">
        <f>IF(MAX('入力シート'!$B:$B)&lt;ROW(C11),"",VLOOKUP(ROW(C11),'入力シート'!$B:$U,13,FALSE))</f>
      </c>
      <c r="D16" s="76">
        <f>IF(MAX('入力シート'!$B:$B)&lt;ROW(D11),"",VLOOKUP(ROW(D11),'入力シート'!$B:$U,17,FALSE))</f>
      </c>
      <c r="E16" s="94">
        <f>IF(MAX('入力シート'!$B:$B)&lt;ROW(E11),"",VLOOKUP(ROW(E11),'入力シート'!$B:$U,18,FALSE))</f>
      </c>
      <c r="F16" s="89">
        <f>IF(MAX('入力シート'!$B:$B)&lt;ROW(F11),"",VLOOKUP(ROW(F11),'入力シート'!$B:$U,19,FALSE))</f>
      </c>
      <c r="G16" s="93">
        <f t="shared" si="0"/>
      </c>
      <c r="H16" s="65"/>
    </row>
    <row r="17" spans="1:8" ht="20.25" customHeight="1">
      <c r="A17" s="20">
        <f>IF(MAX('入力シート'!$B:$B)&lt;ROW(A12),"",VLOOKUP(ROW(A12),'入力シート'!$B:$U,16,FALSE))</f>
      </c>
      <c r="B17" s="18">
        <f>IF(MAX('入力シート'!$B:$B)&lt;ROW(B12),"",VLOOKUP(ROW(B12),'入力シート'!$B:$U,12,FALSE))</f>
      </c>
      <c r="C17" s="24">
        <f>IF(MAX('入力シート'!$B:$B)&lt;ROW(C12),"",VLOOKUP(ROW(C12),'入力シート'!$B:$U,13,FALSE))</f>
      </c>
      <c r="D17" s="76">
        <f>IF(MAX('入力シート'!$B:$B)&lt;ROW(D12),"",VLOOKUP(ROW(D12),'入力シート'!$B:$U,17,FALSE))</f>
      </c>
      <c r="E17" s="94">
        <f>IF(MAX('入力シート'!$B:$B)&lt;ROW(E12),"",VLOOKUP(ROW(E12),'入力シート'!$B:$U,18,FALSE))</f>
      </c>
      <c r="F17" s="89">
        <f>IF(MAX('入力シート'!$B:$B)&lt;ROW(F12),"",VLOOKUP(ROW(F12),'入力シート'!$B:$U,19,FALSE))</f>
      </c>
      <c r="G17" s="93">
        <f t="shared" si="0"/>
      </c>
      <c r="H17" s="65"/>
    </row>
    <row r="18" spans="1:8" ht="20.25" customHeight="1">
      <c r="A18" s="20">
        <f>IF(MAX('入力シート'!$B:$B)&lt;ROW(A13),"",VLOOKUP(ROW(A13),'入力シート'!$B:$U,16,FALSE))</f>
      </c>
      <c r="B18" s="18">
        <f>IF(MAX('入力シート'!$B:$B)&lt;ROW(B13),"",VLOOKUP(ROW(B13),'入力シート'!$B:$U,12,FALSE))</f>
      </c>
      <c r="C18" s="24">
        <f>IF(MAX('入力シート'!$B:$B)&lt;ROW(C13),"",VLOOKUP(ROW(C13),'入力シート'!$B:$U,13,FALSE))</f>
      </c>
      <c r="D18" s="76">
        <f>IF(MAX('入力シート'!$B:$B)&lt;ROW(D13),"",VLOOKUP(ROW(D13),'入力シート'!$B:$U,17,FALSE))</f>
      </c>
      <c r="E18" s="94">
        <f>IF(MAX('入力シート'!$B:$B)&lt;ROW(E13),"",VLOOKUP(ROW(E13),'入力シート'!$B:$U,18,FALSE))</f>
      </c>
      <c r="F18" s="89">
        <f>IF(MAX('入力シート'!$B:$B)&lt;ROW(F13),"",VLOOKUP(ROW(F13),'入力シート'!$B:$U,19,FALSE))</f>
      </c>
      <c r="G18" s="93">
        <f t="shared" si="0"/>
      </c>
      <c r="H18" s="65"/>
    </row>
    <row r="19" spans="1:8" ht="20.25" customHeight="1">
      <c r="A19" s="20">
        <f>IF(MAX('入力シート'!$B:$B)&lt;ROW(A14),"",VLOOKUP(ROW(A14),'入力シート'!$B:$U,16,FALSE))</f>
      </c>
      <c r="B19" s="18">
        <f>IF(MAX('入力シート'!$B:$B)&lt;ROW(B14),"",VLOOKUP(ROW(B14),'入力シート'!$B:$U,12,FALSE))</f>
      </c>
      <c r="C19" s="24">
        <f>IF(MAX('入力シート'!$B:$B)&lt;ROW(C14),"",VLOOKUP(ROW(C14),'入力シート'!$B:$U,13,FALSE))</f>
      </c>
      <c r="D19" s="76">
        <f>IF(MAX('入力シート'!$B:$B)&lt;ROW(D14),"",VLOOKUP(ROW(D14),'入力シート'!$B:$U,17,FALSE))</f>
      </c>
      <c r="E19" s="94">
        <f>IF(MAX('入力シート'!$B:$B)&lt;ROW(E14),"",VLOOKUP(ROW(E14),'入力シート'!$B:$U,18,FALSE))</f>
      </c>
      <c r="F19" s="89">
        <f>IF(MAX('入力シート'!$B:$B)&lt;ROW(F14),"",VLOOKUP(ROW(F14),'入力シート'!$B:$U,19,FALSE))</f>
      </c>
      <c r="G19" s="93">
        <f t="shared" si="0"/>
      </c>
      <c r="H19" s="65"/>
    </row>
    <row r="20" spans="1:8" ht="20.25" customHeight="1">
      <c r="A20" s="20">
        <f>IF(MAX('入力シート'!$B:$B)&lt;ROW(A15),"",VLOOKUP(ROW(A15),'入力シート'!$B:$U,16,FALSE))</f>
      </c>
      <c r="B20" s="18">
        <f>IF(MAX('入力シート'!$B:$B)&lt;ROW(B15),"",VLOOKUP(ROW(B15),'入力シート'!$B:$U,12,FALSE))</f>
      </c>
      <c r="C20" s="24">
        <f>IF(MAX('入力シート'!$B:$B)&lt;ROW(C15),"",VLOOKUP(ROW(C15),'入力シート'!$B:$U,13,FALSE))</f>
      </c>
      <c r="D20" s="76">
        <f>IF(MAX('入力シート'!$B:$B)&lt;ROW(D15),"",VLOOKUP(ROW(D15),'入力シート'!$B:$U,17,FALSE))</f>
      </c>
      <c r="E20" s="94">
        <f>IF(MAX('入力シート'!$B:$B)&lt;ROW(E15),"",VLOOKUP(ROW(E15),'入力シート'!$B:$U,18,FALSE))</f>
      </c>
      <c r="F20" s="89">
        <f>IF(MAX('入力シート'!$B:$B)&lt;ROW(F15),"",VLOOKUP(ROW(F15),'入力シート'!$B:$U,19,FALSE))</f>
      </c>
      <c r="G20" s="93">
        <f t="shared" si="0"/>
      </c>
      <c r="H20" s="65"/>
    </row>
    <row r="21" spans="1:8" ht="20.25" customHeight="1">
      <c r="A21" s="20">
        <f>IF(MAX('入力シート'!$B:$B)&lt;ROW(A16),"",VLOOKUP(ROW(A16),'入力シート'!$B:$U,16,FALSE))</f>
      </c>
      <c r="B21" s="18">
        <f>IF(MAX('入力シート'!$B:$B)&lt;ROW(B16),"",VLOOKUP(ROW(B16),'入力シート'!$B:$U,12,FALSE))</f>
      </c>
      <c r="C21" s="24">
        <f>IF(MAX('入力シート'!$B:$B)&lt;ROW(C16),"",VLOOKUP(ROW(C16),'入力シート'!$B:$U,13,FALSE))</f>
      </c>
      <c r="D21" s="76">
        <f>IF(MAX('入力シート'!$B:$B)&lt;ROW(D16),"",VLOOKUP(ROW(D16),'入力シート'!$B:$U,17,FALSE))</f>
      </c>
      <c r="E21" s="94">
        <f>IF(MAX('入力シート'!$B:$B)&lt;ROW(E16),"",VLOOKUP(ROW(E16),'入力シート'!$B:$U,18,FALSE))</f>
      </c>
      <c r="F21" s="89">
        <f>IF(MAX('入力シート'!$B:$B)&lt;ROW(F16),"",VLOOKUP(ROW(F16),'入力シート'!$B:$U,19,FALSE))</f>
      </c>
      <c r="G21" s="93">
        <f t="shared" si="0"/>
      </c>
      <c r="H21" s="65"/>
    </row>
    <row r="22" spans="1:8" ht="20.25" customHeight="1">
      <c r="A22" s="20">
        <f>IF(MAX('入力シート'!$B:$B)&lt;ROW(A17),"",VLOOKUP(ROW(A17),'入力シート'!$B:$U,16,FALSE))</f>
      </c>
      <c r="B22" s="18">
        <f>IF(MAX('入力シート'!$B:$B)&lt;ROW(B17),"",VLOOKUP(ROW(B17),'入力シート'!$B:$U,12,FALSE))</f>
      </c>
      <c r="C22" s="24">
        <f>IF(MAX('入力シート'!$B:$B)&lt;ROW(C17),"",VLOOKUP(ROW(C17),'入力シート'!$B:$U,13,FALSE))</f>
      </c>
      <c r="D22" s="76">
        <f>IF(MAX('入力シート'!$B:$B)&lt;ROW(D17),"",VLOOKUP(ROW(D17),'入力シート'!$B:$U,17,FALSE))</f>
      </c>
      <c r="E22" s="94">
        <f>IF(MAX('入力シート'!$B:$B)&lt;ROW(E17),"",VLOOKUP(ROW(E17),'入力シート'!$B:$U,18,FALSE))</f>
      </c>
      <c r="F22" s="89">
        <f>IF(MAX('入力シート'!$B:$B)&lt;ROW(F17),"",VLOOKUP(ROW(F17),'入力シート'!$B:$U,19,FALSE))</f>
      </c>
      <c r="G22" s="93">
        <f t="shared" si="0"/>
      </c>
      <c r="H22" s="65"/>
    </row>
    <row r="23" spans="1:8" ht="20.25" customHeight="1">
      <c r="A23" s="20">
        <f>IF(MAX('入力シート'!$B:$B)&lt;ROW(A18),"",VLOOKUP(ROW(A18),'入力シート'!$B:$U,16,FALSE))</f>
      </c>
      <c r="B23" s="18">
        <f>IF(MAX('入力シート'!$B:$B)&lt;ROW(B18),"",VLOOKUP(ROW(B18),'入力シート'!$B:$U,12,FALSE))</f>
      </c>
      <c r="C23" s="24">
        <f>IF(MAX('入力シート'!$B:$B)&lt;ROW(C18),"",VLOOKUP(ROW(C18),'入力シート'!$B:$U,13,FALSE))</f>
      </c>
      <c r="D23" s="76">
        <f>IF(MAX('入力シート'!$B:$B)&lt;ROW(D18),"",VLOOKUP(ROW(D18),'入力シート'!$B:$U,17,FALSE))</f>
      </c>
      <c r="E23" s="94">
        <f>IF(MAX('入力シート'!$B:$B)&lt;ROW(E18),"",VLOOKUP(ROW(E18),'入力シート'!$B:$U,18,FALSE))</f>
      </c>
      <c r="F23" s="89">
        <f>IF(MAX('入力シート'!$B:$B)&lt;ROW(F18),"",VLOOKUP(ROW(F18),'入力シート'!$B:$U,19,FALSE))</f>
      </c>
      <c r="G23" s="93">
        <f t="shared" si="0"/>
      </c>
      <c r="H23" s="65"/>
    </row>
    <row r="24" spans="1:8" ht="20.25" customHeight="1">
      <c r="A24" s="20">
        <f>IF(MAX('入力シート'!$B:$B)&lt;ROW(A19),"",VLOOKUP(ROW(A19),'入力シート'!$B:$U,16,FALSE))</f>
      </c>
      <c r="B24" s="18">
        <f>IF(MAX('入力シート'!$B:$B)&lt;ROW(B19),"",VLOOKUP(ROW(B19),'入力シート'!$B:$U,12,FALSE))</f>
      </c>
      <c r="C24" s="24">
        <f>IF(MAX('入力シート'!$B:$B)&lt;ROW(C19),"",VLOOKUP(ROW(C19),'入力シート'!$B:$U,13,FALSE))</f>
      </c>
      <c r="D24" s="76">
        <f>IF(MAX('入力シート'!$B:$B)&lt;ROW(D19),"",VLOOKUP(ROW(D19),'入力シート'!$B:$U,17,FALSE))</f>
      </c>
      <c r="E24" s="94">
        <f>IF(MAX('入力シート'!$B:$B)&lt;ROW(E19),"",VLOOKUP(ROW(E19),'入力シート'!$B:$U,18,FALSE))</f>
      </c>
      <c r="F24" s="89">
        <f>IF(MAX('入力シート'!$B:$B)&lt;ROW(F19),"",VLOOKUP(ROW(F19),'入力シート'!$B:$U,19,FALSE))</f>
      </c>
      <c r="G24" s="93">
        <f t="shared" si="0"/>
      </c>
      <c r="H24" s="65"/>
    </row>
    <row r="25" spans="1:8" ht="20.25" customHeight="1">
      <c r="A25" s="20">
        <f>IF(MAX('入力シート'!$B:$B)&lt;ROW(A20),"",VLOOKUP(ROW(A20),'入力シート'!$B:$U,16,FALSE))</f>
      </c>
      <c r="B25" s="18">
        <f>IF(MAX('入力シート'!$B:$B)&lt;ROW(B20),"",VLOOKUP(ROW(B20),'入力シート'!$B:$U,12,FALSE))</f>
      </c>
      <c r="C25" s="24">
        <f>IF(MAX('入力シート'!$B:$B)&lt;ROW(C20),"",VLOOKUP(ROW(C20),'入力シート'!$B:$U,13,FALSE))</f>
      </c>
      <c r="D25" s="76">
        <f>IF(MAX('入力シート'!$B:$B)&lt;ROW(D20),"",VLOOKUP(ROW(D20),'入力シート'!$B:$U,17,FALSE))</f>
      </c>
      <c r="E25" s="94">
        <f>IF(MAX('入力シート'!$B:$B)&lt;ROW(E20),"",VLOOKUP(ROW(E20),'入力シート'!$B:$U,18,FALSE))</f>
      </c>
      <c r="F25" s="89">
        <f>IF(MAX('入力シート'!$B:$B)&lt;ROW(F20),"",VLOOKUP(ROW(F20),'入力シート'!$B:$U,19,FALSE))</f>
      </c>
      <c r="G25" s="93">
        <f t="shared" si="0"/>
      </c>
      <c r="H25" s="65"/>
    </row>
    <row r="26" spans="1:8" ht="20.25" customHeight="1">
      <c r="A26" s="20">
        <f>IF(MAX('入力シート'!$B:$B)&lt;ROW(A21),"",VLOOKUP(ROW(A21),'入力シート'!$B:$U,16,FALSE))</f>
      </c>
      <c r="B26" s="18">
        <f>IF(MAX('入力シート'!$B:$B)&lt;ROW(B21),"",VLOOKUP(ROW(B21),'入力シート'!$B:$U,12,FALSE))</f>
      </c>
      <c r="C26" s="24">
        <f>IF(MAX('入力シート'!$B:$B)&lt;ROW(C21),"",VLOOKUP(ROW(C21),'入力シート'!$B:$U,13,FALSE))</f>
      </c>
      <c r="D26" s="76">
        <f>IF(MAX('入力シート'!$B:$B)&lt;ROW(D21),"",VLOOKUP(ROW(D21),'入力シート'!$B:$U,17,FALSE))</f>
      </c>
      <c r="E26" s="94">
        <f>IF(MAX('入力シート'!$B:$B)&lt;ROW(E21),"",VLOOKUP(ROW(E21),'入力シート'!$B:$U,18,FALSE))</f>
      </c>
      <c r="F26" s="89">
        <f>IF(MAX('入力シート'!$B:$B)&lt;ROW(F21),"",VLOOKUP(ROW(F21),'入力シート'!$B:$U,19,FALSE))</f>
      </c>
      <c r="G26" s="93">
        <f t="shared" si="0"/>
      </c>
      <c r="H26" s="65"/>
    </row>
    <row r="27" spans="1:8" ht="20.25" customHeight="1">
      <c r="A27" s="20">
        <f>IF(MAX('入力シート'!$B:$B)&lt;ROW(A22),"",VLOOKUP(ROW(A22),'入力シート'!$B:$U,16,FALSE))</f>
      </c>
      <c r="B27" s="18">
        <f>IF(MAX('入力シート'!$B:$B)&lt;ROW(B22),"",VLOOKUP(ROW(B22),'入力シート'!$B:$U,12,FALSE))</f>
      </c>
      <c r="C27" s="24">
        <f>IF(MAX('入力シート'!$B:$B)&lt;ROW(C22),"",VLOOKUP(ROW(C22),'入力シート'!$B:$U,13,FALSE))</f>
      </c>
      <c r="D27" s="76">
        <f>IF(MAX('入力シート'!$B:$B)&lt;ROW(D22),"",VLOOKUP(ROW(D22),'入力シート'!$B:$U,17,FALSE))</f>
      </c>
      <c r="E27" s="94">
        <f>IF(MAX('入力シート'!$B:$B)&lt;ROW(E22),"",VLOOKUP(ROW(E22),'入力シート'!$B:$U,18,FALSE))</f>
      </c>
      <c r="F27" s="89">
        <f>IF(MAX('入力シート'!$B:$B)&lt;ROW(F22),"",VLOOKUP(ROW(F22),'入力シート'!$B:$U,19,FALSE))</f>
      </c>
      <c r="G27" s="93">
        <f t="shared" si="0"/>
      </c>
      <c r="H27" s="65"/>
    </row>
    <row r="28" spans="1:8" ht="20.25" customHeight="1">
      <c r="A28" s="20">
        <f>IF(MAX('入力シート'!$B:$B)&lt;ROW(A23),"",VLOOKUP(ROW(A23),'入力シート'!$B:$U,16,FALSE))</f>
      </c>
      <c r="B28" s="18">
        <f>IF(MAX('入力シート'!$B:$B)&lt;ROW(B23),"",VLOOKUP(ROW(B23),'入力シート'!$B:$U,12,FALSE))</f>
      </c>
      <c r="C28" s="24">
        <f>IF(MAX('入力シート'!$B:$B)&lt;ROW(C23),"",VLOOKUP(ROW(C23),'入力シート'!$B:$U,13,FALSE))</f>
      </c>
      <c r="D28" s="76">
        <f>IF(MAX('入力シート'!$B:$B)&lt;ROW(D23),"",VLOOKUP(ROW(D23),'入力シート'!$B:$U,17,FALSE))</f>
      </c>
      <c r="E28" s="94">
        <f>IF(MAX('入力シート'!$B:$B)&lt;ROW(E23),"",VLOOKUP(ROW(E23),'入力シート'!$B:$U,18,FALSE))</f>
      </c>
      <c r="F28" s="89">
        <f>IF(MAX('入力シート'!$B:$B)&lt;ROW(F23),"",VLOOKUP(ROW(F23),'入力シート'!$B:$U,19,FALSE))</f>
      </c>
      <c r="G28" s="93">
        <f t="shared" si="0"/>
      </c>
      <c r="H28" s="65"/>
    </row>
    <row r="29" spans="1:8" ht="20.25" customHeight="1">
      <c r="A29" s="20">
        <f>IF(MAX('入力シート'!$B:$B)&lt;ROW(A24),"",VLOOKUP(ROW(A24),'入力シート'!$B:$U,16,FALSE))</f>
      </c>
      <c r="B29" s="18">
        <f>IF(MAX('入力シート'!$B:$B)&lt;ROW(B24),"",VLOOKUP(ROW(B24),'入力シート'!$B:$U,12,FALSE))</f>
      </c>
      <c r="C29" s="24">
        <f>IF(MAX('入力シート'!$B:$B)&lt;ROW(C24),"",VLOOKUP(ROW(C24),'入力シート'!$B:$U,13,FALSE))</f>
      </c>
      <c r="D29" s="76">
        <f>IF(MAX('入力シート'!$B:$B)&lt;ROW(D24),"",VLOOKUP(ROW(D24),'入力シート'!$B:$U,17,FALSE))</f>
      </c>
      <c r="E29" s="94">
        <f>IF(MAX('入力シート'!$B:$B)&lt;ROW(E24),"",VLOOKUP(ROW(E24),'入力シート'!$B:$U,18,FALSE))</f>
      </c>
      <c r="F29" s="89">
        <f>IF(MAX('入力シート'!$B:$B)&lt;ROW(F24),"",VLOOKUP(ROW(F24),'入力シート'!$B:$U,19,FALSE))</f>
      </c>
      <c r="G29" s="93">
        <f t="shared" si="0"/>
      </c>
      <c r="H29" s="65"/>
    </row>
    <row r="30" spans="1:8" ht="20.25" customHeight="1">
      <c r="A30" s="20">
        <f>IF(MAX('入力シート'!$B:$B)&lt;ROW(A25),"",VLOOKUP(ROW(A25),'入力シート'!$B:$U,16,FALSE))</f>
      </c>
      <c r="B30" s="18">
        <f>IF(MAX('入力シート'!$B:$B)&lt;ROW(B25),"",VLOOKUP(ROW(B25),'入力シート'!$B:$U,12,FALSE))</f>
      </c>
      <c r="C30" s="24">
        <f>IF(MAX('入力シート'!$B:$B)&lt;ROW(C25),"",VLOOKUP(ROW(C25),'入力シート'!$B:$U,13,FALSE))</f>
      </c>
      <c r="D30" s="76">
        <f>IF(MAX('入力シート'!$B:$B)&lt;ROW(D25),"",VLOOKUP(ROW(D25),'入力シート'!$B:$U,17,FALSE))</f>
      </c>
      <c r="E30" s="94">
        <f>IF(MAX('入力シート'!$B:$B)&lt;ROW(E25),"",VLOOKUP(ROW(E25),'入力シート'!$B:$U,18,FALSE))</f>
      </c>
      <c r="F30" s="89">
        <f>IF(MAX('入力シート'!$B:$B)&lt;ROW(F25),"",VLOOKUP(ROW(F25),'入力シート'!$B:$U,19,FALSE))</f>
      </c>
      <c r="G30" s="93">
        <f t="shared" si="0"/>
      </c>
      <c r="H30" s="65"/>
    </row>
    <row r="31" spans="1:8" ht="20.25" customHeight="1">
      <c r="A31" s="20">
        <f>IF(MAX('入力シート'!$B:$B)&lt;ROW(A26),"",VLOOKUP(ROW(A26),'入力シート'!$B:$U,16,FALSE))</f>
      </c>
      <c r="B31" s="18">
        <f>IF(MAX('入力シート'!$B:$B)&lt;ROW(B26),"",VLOOKUP(ROW(B26),'入力シート'!$B:$U,12,FALSE))</f>
      </c>
      <c r="C31" s="24">
        <f>IF(MAX('入力シート'!$B:$B)&lt;ROW(C26),"",VLOOKUP(ROW(C26),'入力シート'!$B:$U,13,FALSE))</f>
      </c>
      <c r="D31" s="76">
        <f>IF(MAX('入力シート'!$B:$B)&lt;ROW(D26),"",VLOOKUP(ROW(D26),'入力シート'!$B:$U,17,FALSE))</f>
      </c>
      <c r="E31" s="94">
        <f>IF(MAX('入力シート'!$B:$B)&lt;ROW(E26),"",VLOOKUP(ROW(E26),'入力シート'!$B:$U,18,FALSE))</f>
      </c>
      <c r="F31" s="89">
        <f>IF(MAX('入力シート'!$B:$B)&lt;ROW(F26),"",VLOOKUP(ROW(F26),'入力シート'!$B:$U,19,FALSE))</f>
      </c>
      <c r="G31" s="93">
        <f t="shared" si="0"/>
      </c>
      <c r="H31" s="65"/>
    </row>
    <row r="32" spans="1:8" ht="20.25" customHeight="1">
      <c r="A32" s="20">
        <f>IF(MAX('入力シート'!$B:$B)&lt;ROW(A27),"",VLOOKUP(ROW(A27),'入力シート'!$B:$U,16,FALSE))</f>
      </c>
      <c r="B32" s="18">
        <f>IF(MAX('入力シート'!$B:$B)&lt;ROW(B27),"",VLOOKUP(ROW(B27),'入力シート'!$B:$U,12,FALSE))</f>
      </c>
      <c r="C32" s="24">
        <f>IF(MAX('入力シート'!$B:$B)&lt;ROW(C27),"",VLOOKUP(ROW(C27),'入力シート'!$B:$U,13,FALSE))</f>
      </c>
      <c r="D32" s="76">
        <f>IF(MAX('入力シート'!$B:$B)&lt;ROW(D27),"",VLOOKUP(ROW(D27),'入力シート'!$B:$U,17,FALSE))</f>
      </c>
      <c r="E32" s="94">
        <f>IF(MAX('入力シート'!$B:$B)&lt;ROW(E27),"",VLOOKUP(ROW(E27),'入力シート'!$B:$U,18,FALSE))</f>
      </c>
      <c r="F32" s="89">
        <f>IF(MAX('入力シート'!$B:$B)&lt;ROW(F27),"",VLOOKUP(ROW(F27),'入力シート'!$B:$U,19,FALSE))</f>
      </c>
      <c r="G32" s="93">
        <f t="shared" si="0"/>
      </c>
      <c r="H32" s="65"/>
    </row>
    <row r="33" spans="1:8" ht="20.25" customHeight="1">
      <c r="A33" s="20">
        <f>IF(MAX('入力シート'!$B:$B)&lt;ROW(A28),"",VLOOKUP(ROW(A28),'入力シート'!$B:$U,16,FALSE))</f>
      </c>
      <c r="B33" s="18">
        <f>IF(MAX('入力シート'!$B:$B)&lt;ROW(B28),"",VLOOKUP(ROW(B28),'入力シート'!$B:$U,12,FALSE))</f>
      </c>
      <c r="C33" s="24">
        <f>IF(MAX('入力シート'!$B:$B)&lt;ROW(C28),"",VLOOKUP(ROW(C28),'入力シート'!$B:$U,13,FALSE))</f>
      </c>
      <c r="D33" s="76">
        <f>IF(MAX('入力シート'!$B:$B)&lt;ROW(D28),"",VLOOKUP(ROW(D28),'入力シート'!$B:$U,17,FALSE))</f>
      </c>
      <c r="E33" s="94">
        <f>IF(MAX('入力シート'!$B:$B)&lt;ROW(E28),"",VLOOKUP(ROW(E28),'入力シート'!$B:$U,18,FALSE))</f>
      </c>
      <c r="F33" s="89">
        <f>IF(MAX('入力シート'!$B:$B)&lt;ROW(F28),"",VLOOKUP(ROW(F28),'入力シート'!$B:$U,19,FALSE))</f>
      </c>
      <c r="G33" s="93">
        <f t="shared" si="0"/>
      </c>
      <c r="H33" s="65"/>
    </row>
    <row r="34" spans="1:8" ht="20.25" customHeight="1">
      <c r="A34" s="25">
        <f>IF(MAX('入力シート'!$B:$B)&lt;ROW(A29),"",VLOOKUP(ROW(A29),'入力シート'!$B:$U,16,FALSE))</f>
      </c>
      <c r="B34" s="26">
        <f>IF(MAX('入力シート'!$B:$B)&lt;ROW(B29),"",VLOOKUP(ROW(B29),'入力シート'!$B:$U,12,FALSE))</f>
      </c>
      <c r="C34" s="27">
        <f>IF(MAX('入力シート'!$B:$B)&lt;ROW(C29),"",VLOOKUP(ROW(C29),'入力シート'!$B:$U,13,FALSE))</f>
      </c>
      <c r="D34" s="77">
        <f>IF(MAX('入力シート'!$B:$B)&lt;ROW(D29),"",VLOOKUP(ROW(D29),'入力シート'!$B:$U,17,FALSE))</f>
      </c>
      <c r="E34" s="95">
        <f>IF(MAX('入力シート'!$B:$B)&lt;ROW(E29),"",VLOOKUP(ROW(E29),'入力シート'!$B:$U,18,FALSE))</f>
      </c>
      <c r="F34" s="96">
        <f>IF(MAX('入力シート'!$B:$B)&lt;ROW(F29),"",VLOOKUP(ROW(F29),'入力シート'!$B:$U,19,FALSE))</f>
      </c>
      <c r="G34" s="97">
        <f t="shared" si="0"/>
      </c>
      <c r="H34" s="66"/>
    </row>
    <row r="35" spans="1:8" ht="20.25" customHeight="1">
      <c r="A35" s="197" t="s">
        <v>5</v>
      </c>
      <c r="B35" s="198"/>
      <c r="C35" s="198"/>
      <c r="D35" s="199"/>
      <c r="E35" s="98">
        <f>SUM(E5:E34)</f>
        <v>0</v>
      </c>
      <c r="F35" s="99">
        <f>SUM(F5:F34)</f>
        <v>0</v>
      </c>
      <c r="G35" s="100">
        <f>E35-F35</f>
        <v>0</v>
      </c>
      <c r="H35" s="67"/>
    </row>
    <row r="36" ht="22.5" customHeight="1">
      <c r="H36" s="2" t="s">
        <v>6</v>
      </c>
    </row>
    <row r="37" spans="1:8" ht="22.5" customHeight="1">
      <c r="A37" s="43"/>
      <c r="B37" s="43"/>
      <c r="C37" s="43"/>
      <c r="D37" s="48" t="str">
        <f>"令和"&amp;'入力シート'!$R$1&amp;"年度大分県高文連"</f>
        <v>令和6年度大分県高文連</v>
      </c>
      <c r="E37" s="3">
        <f>IF('入力シート'!$R$2="","",'入力シート'!$R$2)</f>
      </c>
      <c r="F37" s="196" t="s">
        <v>61</v>
      </c>
      <c r="G37" s="196"/>
      <c r="H37" s="3" t="s">
        <v>96</v>
      </c>
    </row>
    <row r="38" spans="1:8" ht="22.5" customHeight="1">
      <c r="A38" s="49" t="s">
        <v>49</v>
      </c>
      <c r="B38" s="49"/>
      <c r="C38" s="49"/>
      <c r="D38" s="4"/>
      <c r="F38" s="36"/>
      <c r="G38" s="112"/>
      <c r="H38" s="113"/>
    </row>
    <row r="39" spans="1:4" ht="4.5" customHeight="1">
      <c r="A39" s="5"/>
      <c r="B39" s="5"/>
      <c r="C39" s="5"/>
      <c r="D39" s="4"/>
    </row>
    <row r="40" spans="1:8" ht="20.25" customHeight="1">
      <c r="A40" s="47" t="s">
        <v>75</v>
      </c>
      <c r="B40" s="11" t="s">
        <v>7</v>
      </c>
      <c r="C40" s="12" t="s">
        <v>8</v>
      </c>
      <c r="D40" s="13" t="s">
        <v>10</v>
      </c>
      <c r="E40" s="34" t="s">
        <v>2</v>
      </c>
      <c r="F40" s="35" t="s">
        <v>3</v>
      </c>
      <c r="G40" s="41" t="s">
        <v>4</v>
      </c>
      <c r="H40" s="33" t="s">
        <v>47</v>
      </c>
    </row>
    <row r="41" spans="1:8" ht="20.25" customHeight="1">
      <c r="A41" s="19"/>
      <c r="B41" s="21"/>
      <c r="C41" s="22"/>
      <c r="D41" s="73" t="s">
        <v>97</v>
      </c>
      <c r="E41" s="88">
        <f>E35</f>
        <v>0</v>
      </c>
      <c r="F41" s="89">
        <f>F35</f>
        <v>0</v>
      </c>
      <c r="G41" s="90">
        <f>G35</f>
        <v>0</v>
      </c>
      <c r="H41" s="64"/>
    </row>
    <row r="42" spans="1:8" ht="20.25" customHeight="1">
      <c r="A42" s="20">
        <f>IF(MAX('入力シート'!$B:$B)&lt;ROW(A30),"",VLOOKUP(ROW(A30),'入力シート'!$B:$U,16,FALSE))</f>
      </c>
      <c r="B42" s="18">
        <f>IF(MAX('入力シート'!$B:$B)&lt;ROW(B30),"",VLOOKUP(ROW(B30),'入力シート'!$B:$U,12,FALSE))</f>
      </c>
      <c r="C42" s="50">
        <f>IF(MAX('入力シート'!$B:$B)&lt;ROW(C30),"",VLOOKUP(ROW(C30),'入力シート'!$B:$U,13,FALSE))</f>
      </c>
      <c r="D42" s="74">
        <f>IF(MAX('入力シート'!$B:$B)&lt;ROW(D30),"",VLOOKUP(ROW(D30),'入力シート'!$B:$U,17,FALSE))</f>
      </c>
      <c r="E42" s="91">
        <f>IF(MAX('入力シート'!$B:$B)&lt;ROW(E30),"",VLOOKUP(ROW(E30),'入力シート'!$B:$U,18,FALSE))</f>
      </c>
      <c r="F42" s="92">
        <f>IF(MAX('入力シート'!$B:$B)&lt;ROW(F30),"",VLOOKUP(ROW(F30),'入力シート'!$B:$U,19,FALSE))</f>
      </c>
      <c r="G42" s="93">
        <f>IF(AND(E42="",F42=""),"",G41+E42-F42)</f>
      </c>
      <c r="H42" s="65"/>
    </row>
    <row r="43" spans="1:8" ht="20.25" customHeight="1">
      <c r="A43" s="20">
        <f>IF(MAX('入力シート'!$B:$B)&lt;ROW(A31),"",VLOOKUP(ROW(A31),'入力シート'!$B:$U,16,FALSE))</f>
      </c>
      <c r="B43" s="18">
        <f>IF(MAX('入力シート'!$B:$B)&lt;ROW(B31),"",VLOOKUP(ROW(B31),'入力シート'!$B:$U,12,FALSE))</f>
      </c>
      <c r="C43" s="50">
        <f>IF(MAX('入力シート'!$B:$B)&lt;ROW(C31),"",VLOOKUP(ROW(C31),'入力シート'!$B:$U,13,FALSE))</f>
      </c>
      <c r="D43" s="74">
        <f>IF(MAX('入力シート'!$B:$B)&lt;ROW(D31),"",VLOOKUP(ROW(D31),'入力シート'!$B:$U,17,FALSE))</f>
      </c>
      <c r="E43" s="91">
        <f>IF(MAX('入力シート'!$B:$B)&lt;ROW(E31),"",VLOOKUP(ROW(E31),'入力シート'!$B:$U,18,FALSE))</f>
      </c>
      <c r="F43" s="89">
        <f>IF(MAX('入力シート'!$B:$B)&lt;ROW(F31),"",VLOOKUP(ROW(F31),'入力シート'!$B:$U,19,FALSE))</f>
      </c>
      <c r="G43" s="93">
        <f aca="true" t="shared" si="1" ref="G43:G70">IF(AND(E43="",F43=""),"",G42+E43-F43)</f>
      </c>
      <c r="H43" s="65"/>
    </row>
    <row r="44" spans="1:8" ht="20.25" customHeight="1">
      <c r="A44" s="20">
        <f>IF(MAX('入力シート'!$B:$B)&lt;ROW(A32),"",VLOOKUP(ROW(A32),'入力シート'!$B:$U,16,FALSE))</f>
      </c>
      <c r="B44" s="18">
        <f>IF(MAX('入力シート'!$B:$B)&lt;ROW(B32),"",VLOOKUP(ROW(B32),'入力シート'!$B:$U,12,FALSE))</f>
      </c>
      <c r="C44" s="50">
        <f>IF(MAX('入力シート'!$B:$B)&lt;ROW(C32),"",VLOOKUP(ROW(C32),'入力シート'!$B:$U,13,FALSE))</f>
      </c>
      <c r="D44" s="74">
        <f>IF(MAX('入力シート'!$B:$B)&lt;ROW(D32),"",VLOOKUP(ROW(D32),'入力シート'!$B:$U,17,FALSE))</f>
      </c>
      <c r="E44" s="91">
        <f>IF(MAX('入力シート'!$B:$B)&lt;ROW(E32),"",VLOOKUP(ROW(E32),'入力シート'!$B:$U,18,FALSE))</f>
      </c>
      <c r="F44" s="89">
        <f>IF(MAX('入力シート'!$B:$B)&lt;ROW(F32),"",VLOOKUP(ROW(F32),'入力シート'!$B:$U,19,FALSE))</f>
      </c>
      <c r="G44" s="93">
        <f t="shared" si="1"/>
      </c>
      <c r="H44" s="65"/>
    </row>
    <row r="45" spans="1:8" ht="20.25" customHeight="1">
      <c r="A45" s="20">
        <f>IF(MAX('入力シート'!$B:$B)&lt;ROW(A33),"",VLOOKUP(ROW(A33),'入力シート'!$B:$U,16,FALSE))</f>
      </c>
      <c r="B45" s="18">
        <f>IF(MAX('入力シート'!$B:$B)&lt;ROW(B33),"",VLOOKUP(ROW(B33),'入力シート'!$B:$U,12,FALSE))</f>
      </c>
      <c r="C45" s="50">
        <f>IF(MAX('入力シート'!$B:$B)&lt;ROW(C33),"",VLOOKUP(ROW(C33),'入力シート'!$B:$U,13,FALSE))</f>
      </c>
      <c r="D45" s="74">
        <f>IF(MAX('入力シート'!$B:$B)&lt;ROW(D33),"",VLOOKUP(ROW(D33),'入力シート'!$B:$U,17,FALSE))</f>
      </c>
      <c r="E45" s="91">
        <f>IF(MAX('入力シート'!$B:$B)&lt;ROW(E33),"",VLOOKUP(ROW(E33),'入力シート'!$B:$U,18,FALSE))</f>
      </c>
      <c r="F45" s="89">
        <f>IF(MAX('入力シート'!$B:$B)&lt;ROW(F33),"",VLOOKUP(ROW(F33),'入力シート'!$B:$U,19,FALSE))</f>
      </c>
      <c r="G45" s="93">
        <f t="shared" si="1"/>
      </c>
      <c r="H45" s="65"/>
    </row>
    <row r="46" spans="1:8" ht="20.25" customHeight="1">
      <c r="A46" s="20">
        <f>IF(MAX('入力シート'!$B:$B)&lt;ROW(A34),"",VLOOKUP(ROW(A34),'入力シート'!$B:$U,16,FALSE))</f>
      </c>
      <c r="B46" s="18">
        <f>IF(MAX('入力シート'!$B:$B)&lt;ROW(B34),"",VLOOKUP(ROW(B34),'入力シート'!$B:$U,12,FALSE))</f>
      </c>
      <c r="C46" s="50">
        <f>IF(MAX('入力シート'!$B:$B)&lt;ROW(C34),"",VLOOKUP(ROW(C34),'入力シート'!$B:$U,13,FALSE))</f>
      </c>
      <c r="D46" s="74">
        <f>IF(MAX('入力シート'!$B:$B)&lt;ROW(D34),"",VLOOKUP(ROW(D34),'入力シート'!$B:$U,17,FALSE))</f>
      </c>
      <c r="E46" s="91">
        <f>IF(MAX('入力シート'!$B:$B)&lt;ROW(E34),"",VLOOKUP(ROW(E34),'入力シート'!$B:$U,18,FALSE))</f>
      </c>
      <c r="F46" s="89">
        <f>IF(MAX('入力シート'!$B:$B)&lt;ROW(F34),"",VLOOKUP(ROW(F34),'入力シート'!$B:$U,19,FALSE))</f>
      </c>
      <c r="G46" s="93">
        <f t="shared" si="1"/>
      </c>
      <c r="H46" s="65"/>
    </row>
    <row r="47" spans="1:8" ht="20.25" customHeight="1">
      <c r="A47" s="20">
        <f>IF(MAX('入力シート'!$B:$B)&lt;ROW(A35),"",VLOOKUP(ROW(A35),'入力シート'!$B:$U,16,FALSE))</f>
      </c>
      <c r="B47" s="18">
        <f>IF(MAX('入力シート'!$B:$B)&lt;ROW(B35),"",VLOOKUP(ROW(B35),'入力シート'!$B:$U,12,FALSE))</f>
      </c>
      <c r="C47" s="24">
        <f>IF(MAX('入力シート'!$B:$B)&lt;ROW(C35),"",VLOOKUP(ROW(C35),'入力シート'!$B:$U,13,FALSE))</f>
      </c>
      <c r="D47" s="75">
        <f>IF(MAX('入力シート'!$B:$B)&lt;ROW(D35),"",VLOOKUP(ROW(D35),'入力シート'!$B:$U,17,FALSE))</f>
      </c>
      <c r="E47" s="91">
        <f>IF(MAX('入力シート'!$B:$B)&lt;ROW(E35),"",VLOOKUP(ROW(E35),'入力シート'!$B:$U,18,FALSE))</f>
      </c>
      <c r="F47" s="89">
        <f>IF(MAX('入力シート'!$B:$B)&lt;ROW(F35),"",VLOOKUP(ROW(F35),'入力シート'!$B:$U,19,FALSE))</f>
      </c>
      <c r="G47" s="93">
        <f t="shared" si="1"/>
      </c>
      <c r="H47" s="65"/>
    </row>
    <row r="48" spans="1:8" ht="20.25" customHeight="1">
      <c r="A48" s="20">
        <f>IF(MAX('入力シート'!$B:$B)&lt;ROW(A36),"",VLOOKUP(ROW(A36),'入力シート'!$B:$U,16,FALSE))</f>
      </c>
      <c r="B48" s="18">
        <f>IF(MAX('入力シート'!$B:$B)&lt;ROW(B36),"",VLOOKUP(ROW(B36),'入力シート'!$B:$U,12,FALSE))</f>
      </c>
      <c r="C48" s="24">
        <f>IF(MAX('入力シート'!$B:$B)&lt;ROW(C36),"",VLOOKUP(ROW(C36),'入力シート'!$B:$U,13,FALSE))</f>
      </c>
      <c r="D48" s="75">
        <f>IF(MAX('入力シート'!$B:$B)&lt;ROW(D36),"",VLOOKUP(ROW(D36),'入力シート'!$B:$U,17,FALSE))</f>
      </c>
      <c r="E48" s="91">
        <f>IF(MAX('入力シート'!$B:$B)&lt;ROW(E36),"",VLOOKUP(ROW(E36),'入力シート'!$B:$U,18,FALSE))</f>
      </c>
      <c r="F48" s="89">
        <f>IF(MAX('入力シート'!$B:$B)&lt;ROW(F36),"",VLOOKUP(ROW(F36),'入力シート'!$B:$U,19,FALSE))</f>
      </c>
      <c r="G48" s="93">
        <f t="shared" si="1"/>
      </c>
      <c r="H48" s="65"/>
    </row>
    <row r="49" spans="1:8" ht="20.25" customHeight="1">
      <c r="A49" s="20">
        <f>IF(MAX('入力シート'!$B:$B)&lt;ROW(A37),"",VLOOKUP(ROW(A37),'入力シート'!$B:$U,16,FALSE))</f>
      </c>
      <c r="B49" s="18">
        <f>IF(MAX('入力シート'!$B:$B)&lt;ROW(B37),"",VLOOKUP(ROW(B37),'入力シート'!$B:$U,12,FALSE))</f>
      </c>
      <c r="C49" s="24">
        <f>IF(MAX('入力シート'!$B:$B)&lt;ROW(C37),"",VLOOKUP(ROW(C37),'入力シート'!$B:$U,13,FALSE))</f>
      </c>
      <c r="D49" s="76">
        <f>IF(MAX('入力シート'!$B:$B)&lt;ROW(D37),"",VLOOKUP(ROW(D37),'入力シート'!$B:$U,17,FALSE))</f>
      </c>
      <c r="E49" s="94">
        <f>IF(MAX('入力シート'!$B:$B)&lt;ROW(E37),"",VLOOKUP(ROW(E37),'入力シート'!$B:$U,18,FALSE))</f>
      </c>
      <c r="F49" s="89">
        <f>IF(MAX('入力シート'!$B:$B)&lt;ROW(F37),"",VLOOKUP(ROW(F37),'入力シート'!$B:$U,19,FALSE))</f>
      </c>
      <c r="G49" s="93">
        <f t="shared" si="1"/>
      </c>
      <c r="H49" s="65"/>
    </row>
    <row r="50" spans="1:8" ht="20.25" customHeight="1">
      <c r="A50" s="20">
        <f>IF(MAX('入力シート'!$B:$B)&lt;ROW(A38),"",VLOOKUP(ROW(A38),'入力シート'!$B:$U,16,FALSE))</f>
      </c>
      <c r="B50" s="18">
        <f>IF(MAX('入力シート'!$B:$B)&lt;ROW(B38),"",VLOOKUP(ROW(B38),'入力シート'!$B:$U,12,FALSE))</f>
      </c>
      <c r="C50" s="24">
        <f>IF(MAX('入力シート'!$B:$B)&lt;ROW(C38),"",VLOOKUP(ROW(C38),'入力シート'!$B:$U,13,FALSE))</f>
      </c>
      <c r="D50" s="76">
        <f>IF(MAX('入力シート'!$B:$B)&lt;ROW(D38),"",VLOOKUP(ROW(D38),'入力シート'!$B:$U,17,FALSE))</f>
      </c>
      <c r="E50" s="94">
        <f>IF(MAX('入力シート'!$B:$B)&lt;ROW(E38),"",VLOOKUP(ROW(E38),'入力シート'!$B:$U,18,FALSE))</f>
      </c>
      <c r="F50" s="89">
        <f>IF(MAX('入力シート'!$B:$B)&lt;ROW(F38),"",VLOOKUP(ROW(F38),'入力シート'!$B:$U,19,FALSE))</f>
      </c>
      <c r="G50" s="93">
        <f t="shared" si="1"/>
      </c>
      <c r="H50" s="65"/>
    </row>
    <row r="51" spans="1:8" ht="20.25" customHeight="1">
      <c r="A51" s="20">
        <f>IF(MAX('入力シート'!$B:$B)&lt;ROW(A39),"",VLOOKUP(ROW(A39),'入力シート'!$B:$U,16,FALSE))</f>
      </c>
      <c r="B51" s="18">
        <f>IF(MAX('入力シート'!$B:$B)&lt;ROW(B39),"",VLOOKUP(ROW(B39),'入力シート'!$B:$U,12,FALSE))</f>
      </c>
      <c r="C51" s="24">
        <f>IF(MAX('入力シート'!$B:$B)&lt;ROW(C39),"",VLOOKUP(ROW(C39),'入力シート'!$B:$U,13,FALSE))</f>
      </c>
      <c r="D51" s="76">
        <f>IF(MAX('入力シート'!$B:$B)&lt;ROW(D39),"",VLOOKUP(ROW(D39),'入力シート'!$B:$U,17,FALSE))</f>
      </c>
      <c r="E51" s="94">
        <f>IF(MAX('入力シート'!$B:$B)&lt;ROW(E39),"",VLOOKUP(ROW(E39),'入力シート'!$B:$U,18,FALSE))</f>
      </c>
      <c r="F51" s="89">
        <f>IF(MAX('入力シート'!$B:$B)&lt;ROW(F39),"",VLOOKUP(ROW(F39),'入力シート'!$B:$U,19,FALSE))</f>
      </c>
      <c r="G51" s="93">
        <f t="shared" si="1"/>
      </c>
      <c r="H51" s="65"/>
    </row>
    <row r="52" spans="1:8" ht="20.25" customHeight="1">
      <c r="A52" s="20">
        <f>IF(MAX('入力シート'!$B:$B)&lt;ROW(A40),"",VLOOKUP(ROW(A40),'入力シート'!$B:$U,16,FALSE))</f>
      </c>
      <c r="B52" s="18">
        <f>IF(MAX('入力シート'!$B:$B)&lt;ROW(B40),"",VLOOKUP(ROW(B40),'入力シート'!$B:$U,12,FALSE))</f>
      </c>
      <c r="C52" s="24">
        <f>IF(MAX('入力シート'!$B:$B)&lt;ROW(C40),"",VLOOKUP(ROW(C40),'入力シート'!$B:$U,13,FALSE))</f>
      </c>
      <c r="D52" s="76">
        <f>IF(MAX('入力シート'!$B:$B)&lt;ROW(D40),"",VLOOKUP(ROW(D40),'入力シート'!$B:$U,17,FALSE))</f>
      </c>
      <c r="E52" s="94">
        <f>IF(MAX('入力シート'!$B:$B)&lt;ROW(E40),"",VLOOKUP(ROW(E40),'入力シート'!$B:$U,18,FALSE))</f>
      </c>
      <c r="F52" s="89">
        <f>IF(MAX('入力シート'!$B:$B)&lt;ROW(F40),"",VLOOKUP(ROW(F40),'入力シート'!$B:$U,19,FALSE))</f>
      </c>
      <c r="G52" s="93">
        <f t="shared" si="1"/>
      </c>
      <c r="H52" s="65"/>
    </row>
    <row r="53" spans="1:8" ht="20.25" customHeight="1">
      <c r="A53" s="20">
        <f>IF(MAX('入力シート'!$B:$B)&lt;ROW(A41),"",VLOOKUP(ROW(A41),'入力シート'!$B:$U,16,FALSE))</f>
      </c>
      <c r="B53" s="18">
        <f>IF(MAX('入力シート'!$B:$B)&lt;ROW(B41),"",VLOOKUP(ROW(B41),'入力シート'!$B:$U,12,FALSE))</f>
      </c>
      <c r="C53" s="24">
        <f>IF(MAX('入力シート'!$B:$B)&lt;ROW(C41),"",VLOOKUP(ROW(C41),'入力シート'!$B:$U,13,FALSE))</f>
      </c>
      <c r="D53" s="76">
        <f>IF(MAX('入力シート'!$B:$B)&lt;ROW(D41),"",VLOOKUP(ROW(D41),'入力シート'!$B:$U,17,FALSE))</f>
      </c>
      <c r="E53" s="94">
        <f>IF(MAX('入力シート'!$B:$B)&lt;ROW(E41),"",VLOOKUP(ROW(E41),'入力シート'!$B:$U,18,FALSE))</f>
      </c>
      <c r="F53" s="89">
        <f>IF(MAX('入力シート'!$B:$B)&lt;ROW(F41),"",VLOOKUP(ROW(F41),'入力シート'!$B:$U,19,FALSE))</f>
      </c>
      <c r="G53" s="93">
        <f t="shared" si="1"/>
      </c>
      <c r="H53" s="65"/>
    </row>
    <row r="54" spans="1:8" ht="20.25" customHeight="1">
      <c r="A54" s="20">
        <f>IF(MAX('入力シート'!$B:$B)&lt;ROW(A42),"",VLOOKUP(ROW(A42),'入力シート'!$B:$U,16,FALSE))</f>
      </c>
      <c r="B54" s="18">
        <f>IF(MAX('入力シート'!$B:$B)&lt;ROW(B42),"",VLOOKUP(ROW(B42),'入力シート'!$B:$U,12,FALSE))</f>
      </c>
      <c r="C54" s="24">
        <f>IF(MAX('入力シート'!$B:$B)&lt;ROW(C42),"",VLOOKUP(ROW(C42),'入力シート'!$B:$U,13,FALSE))</f>
      </c>
      <c r="D54" s="76">
        <f>IF(MAX('入力シート'!$B:$B)&lt;ROW(D42),"",VLOOKUP(ROW(D42),'入力シート'!$B:$U,17,FALSE))</f>
      </c>
      <c r="E54" s="94">
        <f>IF(MAX('入力シート'!$B:$B)&lt;ROW(E42),"",VLOOKUP(ROW(E42),'入力シート'!$B:$U,18,FALSE))</f>
      </c>
      <c r="F54" s="89">
        <f>IF(MAX('入力シート'!$B:$B)&lt;ROW(F42),"",VLOOKUP(ROW(F42),'入力シート'!$B:$U,19,FALSE))</f>
      </c>
      <c r="G54" s="93">
        <f t="shared" si="1"/>
      </c>
      <c r="H54" s="65"/>
    </row>
    <row r="55" spans="1:8" ht="20.25" customHeight="1">
      <c r="A55" s="20">
        <f>IF(MAX('入力シート'!$B:$B)&lt;ROW(A43),"",VLOOKUP(ROW(A43),'入力シート'!$B:$U,16,FALSE))</f>
      </c>
      <c r="B55" s="18">
        <f>IF(MAX('入力シート'!$B:$B)&lt;ROW(B43),"",VLOOKUP(ROW(B43),'入力シート'!$B:$U,12,FALSE))</f>
      </c>
      <c r="C55" s="24">
        <f>IF(MAX('入力シート'!$B:$B)&lt;ROW(C43),"",VLOOKUP(ROW(C43),'入力シート'!$B:$U,13,FALSE))</f>
      </c>
      <c r="D55" s="76">
        <f>IF(MAX('入力シート'!$B:$B)&lt;ROW(D43),"",VLOOKUP(ROW(D43),'入力シート'!$B:$U,17,FALSE))</f>
      </c>
      <c r="E55" s="94">
        <f>IF(MAX('入力シート'!$B:$B)&lt;ROW(E43),"",VLOOKUP(ROW(E43),'入力シート'!$B:$U,18,FALSE))</f>
      </c>
      <c r="F55" s="89">
        <f>IF(MAX('入力シート'!$B:$B)&lt;ROW(F43),"",VLOOKUP(ROW(F43),'入力シート'!$B:$U,19,FALSE))</f>
      </c>
      <c r="G55" s="93">
        <f t="shared" si="1"/>
      </c>
      <c r="H55" s="65"/>
    </row>
    <row r="56" spans="1:8" ht="20.25" customHeight="1">
      <c r="A56" s="20">
        <f>IF(MAX('入力シート'!$B:$B)&lt;ROW(A44),"",VLOOKUP(ROW(A44),'入力シート'!$B:$U,16,FALSE))</f>
      </c>
      <c r="B56" s="18">
        <f>IF(MAX('入力シート'!$B:$B)&lt;ROW(B44),"",VLOOKUP(ROW(B44),'入力シート'!$B:$U,12,FALSE))</f>
      </c>
      <c r="C56" s="24">
        <f>IF(MAX('入力シート'!$B:$B)&lt;ROW(C44),"",VLOOKUP(ROW(C44),'入力シート'!$B:$U,13,FALSE))</f>
      </c>
      <c r="D56" s="76">
        <f>IF(MAX('入力シート'!$B:$B)&lt;ROW(D44),"",VLOOKUP(ROW(D44),'入力シート'!$B:$U,17,FALSE))</f>
      </c>
      <c r="E56" s="94">
        <f>IF(MAX('入力シート'!$B:$B)&lt;ROW(E44),"",VLOOKUP(ROW(E44),'入力シート'!$B:$U,18,FALSE))</f>
      </c>
      <c r="F56" s="89">
        <f>IF(MAX('入力シート'!$B:$B)&lt;ROW(F44),"",VLOOKUP(ROW(F44),'入力シート'!$B:$U,19,FALSE))</f>
      </c>
      <c r="G56" s="93">
        <f t="shared" si="1"/>
      </c>
      <c r="H56" s="65"/>
    </row>
    <row r="57" spans="1:8" ht="20.25" customHeight="1">
      <c r="A57" s="20">
        <f>IF(MAX('入力シート'!$B:$B)&lt;ROW(A45),"",VLOOKUP(ROW(A45),'入力シート'!$B:$U,16,FALSE))</f>
      </c>
      <c r="B57" s="18">
        <f>IF(MAX('入力シート'!$B:$B)&lt;ROW(B45),"",VLOOKUP(ROW(B45),'入力シート'!$B:$U,12,FALSE))</f>
      </c>
      <c r="C57" s="24">
        <f>IF(MAX('入力シート'!$B:$B)&lt;ROW(C45),"",VLOOKUP(ROW(C45),'入力シート'!$B:$U,13,FALSE))</f>
      </c>
      <c r="D57" s="76">
        <f>IF(MAX('入力シート'!$B:$B)&lt;ROW(D45),"",VLOOKUP(ROW(D45),'入力シート'!$B:$U,17,FALSE))</f>
      </c>
      <c r="E57" s="94">
        <f>IF(MAX('入力シート'!$B:$B)&lt;ROW(E45),"",VLOOKUP(ROW(E45),'入力シート'!$B:$U,18,FALSE))</f>
      </c>
      <c r="F57" s="89">
        <f>IF(MAX('入力シート'!$B:$B)&lt;ROW(F45),"",VLOOKUP(ROW(F45),'入力シート'!$B:$U,19,FALSE))</f>
      </c>
      <c r="G57" s="93">
        <f t="shared" si="1"/>
      </c>
      <c r="H57" s="65"/>
    </row>
    <row r="58" spans="1:8" ht="20.25" customHeight="1">
      <c r="A58" s="20">
        <f>IF(MAX('入力シート'!$B:$B)&lt;ROW(A46),"",VLOOKUP(ROW(A46),'入力シート'!$B:$U,16,FALSE))</f>
      </c>
      <c r="B58" s="18">
        <f>IF(MAX('入力シート'!$B:$B)&lt;ROW(B46),"",VLOOKUP(ROW(B46),'入力シート'!$B:$U,12,FALSE))</f>
      </c>
      <c r="C58" s="24">
        <f>IF(MAX('入力シート'!$B:$B)&lt;ROW(C46),"",VLOOKUP(ROW(C46),'入力シート'!$B:$U,13,FALSE))</f>
      </c>
      <c r="D58" s="76">
        <f>IF(MAX('入力シート'!$B:$B)&lt;ROW(D46),"",VLOOKUP(ROW(D46),'入力シート'!$B:$U,17,FALSE))</f>
      </c>
      <c r="E58" s="94">
        <f>IF(MAX('入力シート'!$B:$B)&lt;ROW(E46),"",VLOOKUP(ROW(E46),'入力シート'!$B:$U,18,FALSE))</f>
      </c>
      <c r="F58" s="89">
        <f>IF(MAX('入力シート'!$B:$B)&lt;ROW(F46),"",VLOOKUP(ROW(F46),'入力シート'!$B:$U,19,FALSE))</f>
      </c>
      <c r="G58" s="93">
        <f t="shared" si="1"/>
      </c>
      <c r="H58" s="65"/>
    </row>
    <row r="59" spans="1:8" ht="20.25" customHeight="1">
      <c r="A59" s="20">
        <f>IF(MAX('入力シート'!$B:$B)&lt;ROW(A47),"",VLOOKUP(ROW(A47),'入力シート'!$B:$U,16,FALSE))</f>
      </c>
      <c r="B59" s="18">
        <f>IF(MAX('入力シート'!$B:$B)&lt;ROW(B47),"",VLOOKUP(ROW(B47),'入力シート'!$B:$U,12,FALSE))</f>
      </c>
      <c r="C59" s="24">
        <f>IF(MAX('入力シート'!$B:$B)&lt;ROW(C47),"",VLOOKUP(ROW(C47),'入力シート'!$B:$U,13,FALSE))</f>
      </c>
      <c r="D59" s="76">
        <f>IF(MAX('入力シート'!$B:$B)&lt;ROW(D47),"",VLOOKUP(ROW(D47),'入力シート'!$B:$U,17,FALSE))</f>
      </c>
      <c r="E59" s="94">
        <f>IF(MAX('入力シート'!$B:$B)&lt;ROW(E47),"",VLOOKUP(ROW(E47),'入力シート'!$B:$U,18,FALSE))</f>
      </c>
      <c r="F59" s="89">
        <f>IF(MAX('入力シート'!$B:$B)&lt;ROW(F47),"",VLOOKUP(ROW(F47),'入力シート'!$B:$U,19,FALSE))</f>
      </c>
      <c r="G59" s="93">
        <f t="shared" si="1"/>
      </c>
      <c r="H59" s="65"/>
    </row>
    <row r="60" spans="1:8" ht="20.25" customHeight="1">
      <c r="A60" s="20">
        <f>IF(MAX('入力シート'!$B:$B)&lt;ROW(A48),"",VLOOKUP(ROW(A48),'入力シート'!$B:$U,16,FALSE))</f>
      </c>
      <c r="B60" s="18">
        <f>IF(MAX('入力シート'!$B:$B)&lt;ROW(B48),"",VLOOKUP(ROW(B48),'入力シート'!$B:$U,12,FALSE))</f>
      </c>
      <c r="C60" s="24">
        <f>IF(MAX('入力シート'!$B:$B)&lt;ROW(C48),"",VLOOKUP(ROW(C48),'入力シート'!$B:$U,13,FALSE))</f>
      </c>
      <c r="D60" s="76">
        <f>IF(MAX('入力シート'!$B:$B)&lt;ROW(D48),"",VLOOKUP(ROW(D48),'入力シート'!$B:$U,17,FALSE))</f>
      </c>
      <c r="E60" s="94">
        <f>IF(MAX('入力シート'!$B:$B)&lt;ROW(E48),"",VLOOKUP(ROW(E48),'入力シート'!$B:$U,18,FALSE))</f>
      </c>
      <c r="F60" s="89">
        <f>IF(MAX('入力シート'!$B:$B)&lt;ROW(F48),"",VLOOKUP(ROW(F48),'入力シート'!$B:$U,19,FALSE))</f>
      </c>
      <c r="G60" s="93">
        <f t="shared" si="1"/>
      </c>
      <c r="H60" s="65"/>
    </row>
    <row r="61" spans="1:8" ht="20.25" customHeight="1">
      <c r="A61" s="20">
        <f>IF(MAX('入力シート'!$B:$B)&lt;ROW(A49),"",VLOOKUP(ROW(A49),'入力シート'!$B:$U,16,FALSE))</f>
      </c>
      <c r="B61" s="18">
        <f>IF(MAX('入力シート'!$B:$B)&lt;ROW(B49),"",VLOOKUP(ROW(B49),'入力シート'!$B:$U,12,FALSE))</f>
      </c>
      <c r="C61" s="24">
        <f>IF(MAX('入力シート'!$B:$B)&lt;ROW(C49),"",VLOOKUP(ROW(C49),'入力シート'!$B:$U,13,FALSE))</f>
      </c>
      <c r="D61" s="76">
        <f>IF(MAX('入力シート'!$B:$B)&lt;ROW(D49),"",VLOOKUP(ROW(D49),'入力シート'!$B:$U,17,FALSE))</f>
      </c>
      <c r="E61" s="94">
        <f>IF(MAX('入力シート'!$B:$B)&lt;ROW(E49),"",VLOOKUP(ROW(E49),'入力シート'!$B:$U,18,FALSE))</f>
      </c>
      <c r="F61" s="89">
        <f>IF(MAX('入力シート'!$B:$B)&lt;ROW(F49),"",VLOOKUP(ROW(F49),'入力シート'!$B:$U,19,FALSE))</f>
      </c>
      <c r="G61" s="93">
        <f t="shared" si="1"/>
      </c>
      <c r="H61" s="65"/>
    </row>
    <row r="62" spans="1:8" ht="20.25" customHeight="1">
      <c r="A62" s="20">
        <f>IF(MAX('入力シート'!$B:$B)&lt;ROW(A50),"",VLOOKUP(ROW(A50),'入力シート'!$B:$U,16,FALSE))</f>
      </c>
      <c r="B62" s="18">
        <f>IF(MAX('入力シート'!$B:$B)&lt;ROW(B50),"",VLOOKUP(ROW(B50),'入力シート'!$B:$U,12,FALSE))</f>
      </c>
      <c r="C62" s="24">
        <f>IF(MAX('入力シート'!$B:$B)&lt;ROW(C50),"",VLOOKUP(ROW(C50),'入力シート'!$B:$U,13,FALSE))</f>
      </c>
      <c r="D62" s="76">
        <f>IF(MAX('入力シート'!$B:$B)&lt;ROW(D50),"",VLOOKUP(ROW(D50),'入力シート'!$B:$U,17,FALSE))</f>
      </c>
      <c r="E62" s="94">
        <f>IF(MAX('入力シート'!$B:$B)&lt;ROW(E50),"",VLOOKUP(ROW(E50),'入力シート'!$B:$U,18,FALSE))</f>
      </c>
      <c r="F62" s="89">
        <f>IF(MAX('入力シート'!$B:$B)&lt;ROW(F50),"",VLOOKUP(ROW(F50),'入力シート'!$B:$U,19,FALSE))</f>
      </c>
      <c r="G62" s="93">
        <f t="shared" si="1"/>
      </c>
      <c r="H62" s="65"/>
    </row>
    <row r="63" spans="1:8" ht="20.25" customHeight="1">
      <c r="A63" s="20">
        <f>IF(MAX('入力シート'!$B:$B)&lt;ROW(A51),"",VLOOKUP(ROW(A51),'入力シート'!$B:$U,16,FALSE))</f>
      </c>
      <c r="B63" s="18">
        <f>IF(MAX('入力シート'!$B:$B)&lt;ROW(B51),"",VLOOKUP(ROW(B51),'入力シート'!$B:$U,12,FALSE))</f>
      </c>
      <c r="C63" s="24">
        <f>IF(MAX('入力シート'!$B:$B)&lt;ROW(C51),"",VLOOKUP(ROW(C51),'入力シート'!$B:$U,13,FALSE))</f>
      </c>
      <c r="D63" s="76">
        <f>IF(MAX('入力シート'!$B:$B)&lt;ROW(D51),"",VLOOKUP(ROW(D51),'入力シート'!$B:$U,17,FALSE))</f>
      </c>
      <c r="E63" s="94">
        <f>IF(MAX('入力シート'!$B:$B)&lt;ROW(E51),"",VLOOKUP(ROW(E51),'入力シート'!$B:$U,18,FALSE))</f>
      </c>
      <c r="F63" s="89">
        <f>IF(MAX('入力シート'!$B:$B)&lt;ROW(F51),"",VLOOKUP(ROW(F51),'入力シート'!$B:$U,19,FALSE))</f>
      </c>
      <c r="G63" s="93">
        <f t="shared" si="1"/>
      </c>
      <c r="H63" s="65"/>
    </row>
    <row r="64" spans="1:8" ht="20.25" customHeight="1">
      <c r="A64" s="20">
        <f>IF(MAX('入力シート'!$B:$B)&lt;ROW(A52),"",VLOOKUP(ROW(A52),'入力シート'!$B:$U,16,FALSE))</f>
      </c>
      <c r="B64" s="18">
        <f>IF(MAX('入力シート'!$B:$B)&lt;ROW(B52),"",VLOOKUP(ROW(B52),'入力シート'!$B:$U,12,FALSE))</f>
      </c>
      <c r="C64" s="24">
        <f>IF(MAX('入力シート'!$B:$B)&lt;ROW(C52),"",VLOOKUP(ROW(C52),'入力シート'!$B:$U,13,FALSE))</f>
      </c>
      <c r="D64" s="76">
        <f>IF(MAX('入力シート'!$B:$B)&lt;ROW(D52),"",VLOOKUP(ROW(D52),'入力シート'!$B:$U,17,FALSE))</f>
      </c>
      <c r="E64" s="94">
        <f>IF(MAX('入力シート'!$B:$B)&lt;ROW(E52),"",VLOOKUP(ROW(E52),'入力シート'!$B:$U,18,FALSE))</f>
      </c>
      <c r="F64" s="89">
        <f>IF(MAX('入力シート'!$B:$B)&lt;ROW(F52),"",VLOOKUP(ROW(F52),'入力シート'!$B:$U,19,FALSE))</f>
      </c>
      <c r="G64" s="93">
        <f t="shared" si="1"/>
      </c>
      <c r="H64" s="65"/>
    </row>
    <row r="65" spans="1:8" ht="20.25" customHeight="1">
      <c r="A65" s="20">
        <f>IF(MAX('入力シート'!$B:$B)&lt;ROW(A53),"",VLOOKUP(ROW(A53),'入力シート'!$B:$U,16,FALSE))</f>
      </c>
      <c r="B65" s="18">
        <f>IF(MAX('入力シート'!$B:$B)&lt;ROW(B53),"",VLOOKUP(ROW(B53),'入力シート'!$B:$U,12,FALSE))</f>
      </c>
      <c r="C65" s="24">
        <f>IF(MAX('入力シート'!$B:$B)&lt;ROW(C53),"",VLOOKUP(ROW(C53),'入力シート'!$B:$U,13,FALSE))</f>
      </c>
      <c r="D65" s="76">
        <f>IF(MAX('入力シート'!$B:$B)&lt;ROW(D53),"",VLOOKUP(ROW(D53),'入力シート'!$B:$U,17,FALSE))</f>
      </c>
      <c r="E65" s="94">
        <f>IF(MAX('入力シート'!$B:$B)&lt;ROW(E53),"",VLOOKUP(ROW(E53),'入力シート'!$B:$U,18,FALSE))</f>
      </c>
      <c r="F65" s="89">
        <f>IF(MAX('入力シート'!$B:$B)&lt;ROW(F53),"",VLOOKUP(ROW(F53),'入力シート'!$B:$U,19,FALSE))</f>
      </c>
      <c r="G65" s="93">
        <f t="shared" si="1"/>
      </c>
      <c r="H65" s="65"/>
    </row>
    <row r="66" spans="1:8" ht="20.25" customHeight="1">
      <c r="A66" s="20">
        <f>IF(MAX('入力シート'!$B:$B)&lt;ROW(A54),"",VLOOKUP(ROW(A54),'入力シート'!$B:$U,16,FALSE))</f>
      </c>
      <c r="B66" s="18">
        <f>IF(MAX('入力シート'!$B:$B)&lt;ROW(B54),"",VLOOKUP(ROW(B54),'入力シート'!$B:$U,12,FALSE))</f>
      </c>
      <c r="C66" s="24">
        <f>IF(MAX('入力シート'!$B:$B)&lt;ROW(C54),"",VLOOKUP(ROW(C54),'入力シート'!$B:$U,13,FALSE))</f>
      </c>
      <c r="D66" s="76">
        <f>IF(MAX('入力シート'!$B:$B)&lt;ROW(D54),"",VLOOKUP(ROW(D54),'入力シート'!$B:$U,17,FALSE))</f>
      </c>
      <c r="E66" s="94">
        <f>IF(MAX('入力シート'!$B:$B)&lt;ROW(E54),"",VLOOKUP(ROW(E54),'入力シート'!$B:$U,18,FALSE))</f>
      </c>
      <c r="F66" s="89">
        <f>IF(MAX('入力シート'!$B:$B)&lt;ROW(F54),"",VLOOKUP(ROW(F54),'入力シート'!$B:$U,19,FALSE))</f>
      </c>
      <c r="G66" s="93">
        <f t="shared" si="1"/>
      </c>
      <c r="H66" s="65"/>
    </row>
    <row r="67" spans="1:8" ht="20.25" customHeight="1">
      <c r="A67" s="20">
        <f>IF(MAX('入力シート'!$B:$B)&lt;ROW(A55),"",VLOOKUP(ROW(A55),'入力シート'!$B:$U,16,FALSE))</f>
      </c>
      <c r="B67" s="18">
        <f>IF(MAX('入力シート'!$B:$B)&lt;ROW(B55),"",VLOOKUP(ROW(B55),'入力シート'!$B:$U,12,FALSE))</f>
      </c>
      <c r="C67" s="24">
        <f>IF(MAX('入力シート'!$B:$B)&lt;ROW(C55),"",VLOOKUP(ROW(C55),'入力シート'!$B:$U,13,FALSE))</f>
      </c>
      <c r="D67" s="76">
        <f>IF(MAX('入力シート'!$B:$B)&lt;ROW(D55),"",VLOOKUP(ROW(D55),'入力シート'!$B:$U,17,FALSE))</f>
      </c>
      <c r="E67" s="94">
        <f>IF(MAX('入力シート'!$B:$B)&lt;ROW(E55),"",VLOOKUP(ROW(E55),'入力シート'!$B:$U,18,FALSE))</f>
      </c>
      <c r="F67" s="89">
        <f>IF(MAX('入力シート'!$B:$B)&lt;ROW(F55),"",VLOOKUP(ROW(F55),'入力シート'!$B:$U,19,FALSE))</f>
      </c>
      <c r="G67" s="93">
        <f t="shared" si="1"/>
      </c>
      <c r="H67" s="65"/>
    </row>
    <row r="68" spans="1:8" ht="20.25" customHeight="1">
      <c r="A68" s="20">
        <f>IF(MAX('入力シート'!$B:$B)&lt;ROW(A56),"",VLOOKUP(ROW(A56),'入力シート'!$B:$U,16,FALSE))</f>
      </c>
      <c r="B68" s="18">
        <f>IF(MAX('入力シート'!$B:$B)&lt;ROW(B56),"",VLOOKUP(ROW(B56),'入力シート'!$B:$U,12,FALSE))</f>
      </c>
      <c r="C68" s="24">
        <f>IF(MAX('入力シート'!$B:$B)&lt;ROW(C56),"",VLOOKUP(ROW(C56),'入力シート'!$B:$U,13,FALSE))</f>
      </c>
      <c r="D68" s="76">
        <f>IF(MAX('入力シート'!$B:$B)&lt;ROW(D56),"",VLOOKUP(ROW(D56),'入力シート'!$B:$U,17,FALSE))</f>
      </c>
      <c r="E68" s="94">
        <f>IF(MAX('入力シート'!$B:$B)&lt;ROW(E56),"",VLOOKUP(ROW(E56),'入力シート'!$B:$U,18,FALSE))</f>
      </c>
      <c r="F68" s="89">
        <f>IF(MAX('入力シート'!$B:$B)&lt;ROW(F56),"",VLOOKUP(ROW(F56),'入力シート'!$B:$U,19,FALSE))</f>
      </c>
      <c r="G68" s="93">
        <f t="shared" si="1"/>
      </c>
      <c r="H68" s="65"/>
    </row>
    <row r="69" spans="1:8" ht="20.25" customHeight="1">
      <c r="A69" s="20">
        <f>IF(MAX('入力シート'!$B:$B)&lt;ROW(A57),"",VLOOKUP(ROW(A57),'入力シート'!$B:$U,16,FALSE))</f>
      </c>
      <c r="B69" s="18">
        <f>IF(MAX('入力シート'!$B:$B)&lt;ROW(B57),"",VLOOKUP(ROW(B57),'入力シート'!$B:$U,12,FALSE))</f>
      </c>
      <c r="C69" s="24">
        <f>IF(MAX('入力シート'!$B:$B)&lt;ROW(C57),"",VLOOKUP(ROW(C57),'入力シート'!$B:$U,13,FALSE))</f>
      </c>
      <c r="D69" s="76">
        <f>IF(MAX('入力シート'!$B:$B)&lt;ROW(D57),"",VLOOKUP(ROW(D57),'入力シート'!$B:$U,17,FALSE))</f>
      </c>
      <c r="E69" s="94">
        <f>IF(MAX('入力シート'!$B:$B)&lt;ROW(E57),"",VLOOKUP(ROW(E57),'入力シート'!$B:$U,18,FALSE))</f>
      </c>
      <c r="F69" s="89">
        <f>IF(MAX('入力シート'!$B:$B)&lt;ROW(F57),"",VLOOKUP(ROW(F57),'入力シート'!$B:$U,19,FALSE))</f>
      </c>
      <c r="G69" s="93">
        <f t="shared" si="1"/>
      </c>
      <c r="H69" s="65"/>
    </row>
    <row r="70" spans="1:8" ht="20.25" customHeight="1">
      <c r="A70" s="25">
        <f>IF(MAX('入力シート'!$B:$B)&lt;ROW(A58),"",VLOOKUP(ROW(A58),'入力シート'!$B:$U,16,FALSE))</f>
      </c>
      <c r="B70" s="26">
        <f>IF(MAX('入力シート'!$B:$B)&lt;ROW(B58),"",VLOOKUP(ROW(B58),'入力シート'!$B:$U,12,FALSE))</f>
      </c>
      <c r="C70" s="27">
        <f>IF(MAX('入力シート'!$B:$B)&lt;ROW(C58),"",VLOOKUP(ROW(C58),'入力シート'!$B:$U,13,FALSE))</f>
      </c>
      <c r="D70" s="77">
        <f>IF(MAX('入力シート'!$B:$B)&lt;ROW(D58),"",VLOOKUP(ROW(D58),'入力シート'!$B:$U,17,FALSE))</f>
      </c>
      <c r="E70" s="95">
        <f>IF(MAX('入力シート'!$B:$B)&lt;ROW(E58),"",VLOOKUP(ROW(E58),'入力シート'!$B:$U,18,FALSE))</f>
      </c>
      <c r="F70" s="96">
        <f>IF(MAX('入力シート'!$B:$B)&lt;ROW(F58),"",VLOOKUP(ROW(F58),'入力シート'!$B:$U,19,FALSE))</f>
      </c>
      <c r="G70" s="97">
        <f t="shared" si="1"/>
      </c>
      <c r="H70" s="66"/>
    </row>
    <row r="71" spans="1:8" ht="20.25" customHeight="1">
      <c r="A71" s="197" t="s">
        <v>5</v>
      </c>
      <c r="B71" s="198"/>
      <c r="C71" s="198"/>
      <c r="D71" s="199"/>
      <c r="E71" s="98">
        <f>SUM(E41:E70)</f>
        <v>0</v>
      </c>
      <c r="F71" s="99">
        <f>SUM(F41:F70)</f>
        <v>0</v>
      </c>
      <c r="G71" s="100">
        <f>E71-F71</f>
        <v>0</v>
      </c>
      <c r="H71" s="67"/>
    </row>
    <row r="72" ht="22.5" customHeight="1">
      <c r="H72" s="2" t="s">
        <v>6</v>
      </c>
    </row>
  </sheetData>
  <sheetProtection/>
  <mergeCells count="4">
    <mergeCell ref="A35:D35"/>
    <mergeCell ref="F1:G1"/>
    <mergeCell ref="F37:G37"/>
    <mergeCell ref="A71:D71"/>
  </mergeCells>
  <printOptions horizontalCentered="1"/>
  <pageMargins left="0.6692913385826772" right="0.3937007874015748" top="0.5905511811023623" bottom="0.1968503937007874" header="0.5118110236220472" footer="0.2362204724409449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H72"/>
  <sheetViews>
    <sheetView showZeros="0" zoomScalePageLayoutView="0" workbookViewId="0" topLeftCell="A37">
      <selection activeCell="E40" sqref="E40"/>
    </sheetView>
  </sheetViews>
  <sheetFormatPr defaultColWidth="9.00390625" defaultRowHeight="13.5"/>
  <cols>
    <col min="1" max="3" width="4.375" style="1" customWidth="1"/>
    <col min="4" max="4" width="28.375" style="1" customWidth="1"/>
    <col min="5" max="7" width="11.125" style="1" customWidth="1"/>
    <col min="8" max="8" width="10.00390625" style="1" customWidth="1"/>
    <col min="9" max="16384" width="9.00390625" style="1" customWidth="1"/>
  </cols>
  <sheetData>
    <row r="1" spans="1:8" ht="22.5" customHeight="1">
      <c r="A1" s="43"/>
      <c r="B1" s="43"/>
      <c r="C1" s="43"/>
      <c r="D1" s="48" t="str">
        <f>"令和"&amp;'入力シート'!$R$1&amp;"年度大分県高文連"</f>
        <v>令和6年度大分県高文連</v>
      </c>
      <c r="E1" s="3">
        <f>IF('入力シート'!$R$2="","",'入力シート'!$R$2)</f>
      </c>
      <c r="F1" s="196" t="s">
        <v>61</v>
      </c>
      <c r="G1" s="196"/>
      <c r="H1" s="3" t="s">
        <v>95</v>
      </c>
    </row>
    <row r="2" spans="1:8" ht="22.5" customHeight="1">
      <c r="A2" s="200" t="s">
        <v>63</v>
      </c>
      <c r="B2" s="200"/>
      <c r="C2" s="200"/>
      <c r="D2" s="4"/>
      <c r="F2" s="36"/>
      <c r="G2" s="44" t="s">
        <v>11</v>
      </c>
      <c r="H2" s="133">
        <f>'入力シート'!$AB$7</f>
        <v>0</v>
      </c>
    </row>
    <row r="3" spans="1:4" ht="4.5" customHeight="1">
      <c r="A3" s="5"/>
      <c r="B3" s="5"/>
      <c r="C3" s="5"/>
      <c r="D3" s="4"/>
    </row>
    <row r="4" spans="1:8" s="3" customFormat="1" ht="20.25" customHeight="1">
      <c r="A4" s="47" t="s">
        <v>75</v>
      </c>
      <c r="B4" s="11" t="s">
        <v>7</v>
      </c>
      <c r="C4" s="12" t="s">
        <v>8</v>
      </c>
      <c r="D4" s="13" t="s">
        <v>10</v>
      </c>
      <c r="E4" s="34" t="s">
        <v>2</v>
      </c>
      <c r="F4" s="35" t="s">
        <v>3</v>
      </c>
      <c r="G4" s="41" t="s">
        <v>4</v>
      </c>
      <c r="H4" s="33" t="s">
        <v>47</v>
      </c>
    </row>
    <row r="5" spans="1:8" ht="20.25" customHeight="1">
      <c r="A5" s="19"/>
      <c r="B5" s="21"/>
      <c r="C5" s="22"/>
      <c r="D5" s="73" t="s">
        <v>76</v>
      </c>
      <c r="E5" s="88">
        <f>$H$2</f>
        <v>0</v>
      </c>
      <c r="F5" s="89"/>
      <c r="G5" s="90">
        <f>IF(AND(E5="",F5=""),"",E5-F5)</f>
        <v>0</v>
      </c>
      <c r="H5" s="64"/>
    </row>
    <row r="6" spans="1:8" ht="20.25" customHeight="1">
      <c r="A6" s="20">
        <f>IF(MAX('入力シート'!$C:$C)&lt;ROW(A1),"",VLOOKUP(ROW(A1),'入力シート'!$C:$U,15,FALSE))</f>
      </c>
      <c r="B6" s="18">
        <f>IF(MAX('入力シート'!$C:$C)&lt;ROW(B1),"",VLOOKUP(ROW(B1),'入力シート'!$C:$U,11,FALSE))</f>
      </c>
      <c r="C6" s="50">
        <f>IF(MAX('入力シート'!$C:$C)&lt;ROW(C1),"",VLOOKUP(ROW(C1),'入力シート'!$C:$U,12,FALSE))</f>
      </c>
      <c r="D6" s="74">
        <f>IF(MAX('入力シート'!$C:$C)&lt;ROW(D1),"",VLOOKUP(ROW(D1),'入力シート'!$C:$U,16,FALSE))</f>
      </c>
      <c r="E6" s="91">
        <f>IF(MAX('入力シート'!$C:$C)&lt;ROW(E1),"",VLOOKUP(ROW(E1),'入力シート'!$C:$U,17,FALSE))</f>
      </c>
      <c r="F6" s="92">
        <f>IF(MAX('入力シート'!$C:$C)&lt;ROW(F1),"",VLOOKUP(ROW(F1),'入力シート'!$C:$U,18,FALSE))</f>
      </c>
      <c r="G6" s="93">
        <f>IF(AND(E6="",F6=""),"",G5+E6-F6)</f>
      </c>
      <c r="H6" s="65"/>
    </row>
    <row r="7" spans="1:8" ht="20.25" customHeight="1">
      <c r="A7" s="20">
        <f>IF(MAX('入力シート'!$C:$C)&lt;ROW(A2),"",VLOOKUP(ROW(A2),'入力シート'!$C:$U,15,FALSE))</f>
      </c>
      <c r="B7" s="18">
        <f>IF(MAX('入力シート'!$C:$C)&lt;ROW(B2),"",VLOOKUP(ROW(B2),'入力シート'!$C:$U,11,FALSE))</f>
      </c>
      <c r="C7" s="50">
        <f>IF(MAX('入力シート'!$C:$C)&lt;ROW(C2),"",VLOOKUP(ROW(C2),'入力シート'!$C:$U,12,FALSE))</f>
      </c>
      <c r="D7" s="74">
        <f>IF(MAX('入力シート'!$C:$C)&lt;ROW(D2),"",VLOOKUP(ROW(D2),'入力シート'!$C:$U,16,FALSE))</f>
      </c>
      <c r="E7" s="91">
        <f>IF(MAX('入力シート'!$C:$C)&lt;ROW(E2),"",VLOOKUP(ROW(E2),'入力シート'!$C:$U,17,FALSE))</f>
      </c>
      <c r="F7" s="89">
        <f>IF(MAX('入力シート'!$C:$C)&lt;ROW(F2),"",VLOOKUP(ROW(F2),'入力シート'!$C:$U,18,FALSE))</f>
      </c>
      <c r="G7" s="93">
        <f aca="true" t="shared" si="0" ref="G7:G34">IF(AND(E7="",F7=""),"",G6+E7-F7)</f>
      </c>
      <c r="H7" s="65"/>
    </row>
    <row r="8" spans="1:8" ht="20.25" customHeight="1">
      <c r="A8" s="20">
        <f>IF(MAX('入力シート'!$C:$C)&lt;ROW(A3),"",VLOOKUP(ROW(A3),'入力シート'!$C:$U,15,FALSE))</f>
      </c>
      <c r="B8" s="18">
        <f>IF(MAX('入力シート'!$C:$C)&lt;ROW(B3),"",VLOOKUP(ROW(B3),'入力シート'!$C:$U,11,FALSE))</f>
      </c>
      <c r="C8" s="50">
        <f>IF(MAX('入力シート'!$C:$C)&lt;ROW(C3),"",VLOOKUP(ROW(C3),'入力シート'!$C:$U,12,FALSE))</f>
      </c>
      <c r="D8" s="74">
        <f>IF(MAX('入力シート'!$C:$C)&lt;ROW(D3),"",VLOOKUP(ROW(D3),'入力シート'!$C:$U,16,FALSE))</f>
      </c>
      <c r="E8" s="91">
        <f>IF(MAX('入力シート'!$C:$C)&lt;ROW(E3),"",VLOOKUP(ROW(E3),'入力シート'!$C:$U,17,FALSE))</f>
      </c>
      <c r="F8" s="89">
        <f>IF(MAX('入力シート'!$C:$C)&lt;ROW(F3),"",VLOOKUP(ROW(F3),'入力シート'!$C:$U,18,FALSE))</f>
      </c>
      <c r="G8" s="93">
        <f t="shared" si="0"/>
      </c>
      <c r="H8" s="65"/>
    </row>
    <row r="9" spans="1:8" ht="20.25" customHeight="1">
      <c r="A9" s="20">
        <f>IF(MAX('入力シート'!$C:$C)&lt;ROW(A4),"",VLOOKUP(ROW(A4),'入力シート'!$C:$U,15,FALSE))</f>
      </c>
      <c r="B9" s="18">
        <f>IF(MAX('入力シート'!$C:$C)&lt;ROW(B4),"",VLOOKUP(ROW(B4),'入力シート'!$C:$U,11,FALSE))</f>
      </c>
      <c r="C9" s="50">
        <f>IF(MAX('入力シート'!$C:$C)&lt;ROW(C4),"",VLOOKUP(ROW(C4),'入力シート'!$C:$U,12,FALSE))</f>
      </c>
      <c r="D9" s="74">
        <f>IF(MAX('入力シート'!$C:$C)&lt;ROW(D4),"",VLOOKUP(ROW(D4),'入力シート'!$C:$U,16,FALSE))</f>
      </c>
      <c r="E9" s="91">
        <f>IF(MAX('入力シート'!$C:$C)&lt;ROW(E4),"",VLOOKUP(ROW(E4),'入力シート'!$C:$U,17,FALSE))</f>
      </c>
      <c r="F9" s="89">
        <f>IF(MAX('入力シート'!$C:$C)&lt;ROW(F4),"",VLOOKUP(ROW(F4),'入力シート'!$C:$U,18,FALSE))</f>
      </c>
      <c r="G9" s="93">
        <f t="shared" si="0"/>
      </c>
      <c r="H9" s="65"/>
    </row>
    <row r="10" spans="1:8" ht="20.25" customHeight="1">
      <c r="A10" s="20">
        <f>IF(MAX('入力シート'!$C:$C)&lt;ROW(A5),"",VLOOKUP(ROW(A5),'入力シート'!$C:$U,15,FALSE))</f>
      </c>
      <c r="B10" s="18">
        <f>IF(MAX('入力シート'!$C:$C)&lt;ROW(B5),"",VLOOKUP(ROW(B5),'入力シート'!$C:$U,11,FALSE))</f>
      </c>
      <c r="C10" s="50">
        <f>IF(MAX('入力シート'!$C:$C)&lt;ROW(C5),"",VLOOKUP(ROW(C5),'入力シート'!$C:$U,12,FALSE))</f>
      </c>
      <c r="D10" s="74">
        <f>IF(MAX('入力シート'!$C:$C)&lt;ROW(D5),"",VLOOKUP(ROW(D5),'入力シート'!$C:$U,16,FALSE))</f>
      </c>
      <c r="E10" s="91">
        <f>IF(MAX('入力シート'!$C:$C)&lt;ROW(E5),"",VLOOKUP(ROW(E5),'入力シート'!$C:$U,17,FALSE))</f>
      </c>
      <c r="F10" s="89">
        <f>IF(MAX('入力シート'!$C:$C)&lt;ROW(F5),"",VLOOKUP(ROW(F5),'入力シート'!$C:$U,18,FALSE))</f>
      </c>
      <c r="G10" s="93">
        <f t="shared" si="0"/>
      </c>
      <c r="H10" s="65"/>
    </row>
    <row r="11" spans="1:8" ht="20.25" customHeight="1">
      <c r="A11" s="20">
        <f>IF(MAX('入力シート'!$C:$C)&lt;ROW(A6),"",VLOOKUP(ROW(A6),'入力シート'!$C:$U,15,FALSE))</f>
      </c>
      <c r="B11" s="18">
        <f>IF(MAX('入力シート'!$C:$C)&lt;ROW(B6),"",VLOOKUP(ROW(B6),'入力シート'!$C:$U,11,FALSE))</f>
      </c>
      <c r="C11" s="24">
        <f>IF(MAX('入力シート'!$C:$C)&lt;ROW(C6),"",VLOOKUP(ROW(C6),'入力シート'!$C:$U,12,FALSE))</f>
      </c>
      <c r="D11" s="75">
        <f>IF(MAX('入力シート'!$C:$C)&lt;ROW(D6),"",VLOOKUP(ROW(D6),'入力シート'!$C:$U,16,FALSE))</f>
      </c>
      <c r="E11" s="91">
        <f>IF(MAX('入力シート'!$C:$C)&lt;ROW(E6),"",VLOOKUP(ROW(E6),'入力シート'!$C:$U,17,FALSE))</f>
      </c>
      <c r="F11" s="89">
        <f>IF(MAX('入力シート'!$C:$C)&lt;ROW(F6),"",VLOOKUP(ROW(F6),'入力シート'!$C:$U,18,FALSE))</f>
      </c>
      <c r="G11" s="93">
        <f t="shared" si="0"/>
      </c>
      <c r="H11" s="65"/>
    </row>
    <row r="12" spans="1:8" ht="20.25" customHeight="1">
      <c r="A12" s="20">
        <f>IF(MAX('入力シート'!$C:$C)&lt;ROW(A7),"",VLOOKUP(ROW(A7),'入力シート'!$C:$U,15,FALSE))</f>
      </c>
      <c r="B12" s="18">
        <f>IF(MAX('入力シート'!$C:$C)&lt;ROW(B7),"",VLOOKUP(ROW(B7),'入力シート'!$C:$U,11,FALSE))</f>
      </c>
      <c r="C12" s="24">
        <f>IF(MAX('入力シート'!$C:$C)&lt;ROW(C7),"",VLOOKUP(ROW(C7),'入力シート'!$C:$U,12,FALSE))</f>
      </c>
      <c r="D12" s="75">
        <f>IF(MAX('入力シート'!$C:$C)&lt;ROW(D7),"",VLOOKUP(ROW(D7),'入力シート'!$C:$U,16,FALSE))</f>
      </c>
      <c r="E12" s="91">
        <f>IF(MAX('入力シート'!$C:$C)&lt;ROW(E7),"",VLOOKUP(ROW(E7),'入力シート'!$C:$U,17,FALSE))</f>
      </c>
      <c r="F12" s="89">
        <f>IF(MAX('入力シート'!$C:$C)&lt;ROW(F7),"",VLOOKUP(ROW(F7),'入力シート'!$C:$U,18,FALSE))</f>
      </c>
      <c r="G12" s="93">
        <f t="shared" si="0"/>
      </c>
      <c r="H12" s="65"/>
    </row>
    <row r="13" spans="1:8" ht="20.25" customHeight="1">
      <c r="A13" s="20">
        <f>IF(MAX('入力シート'!$C:$C)&lt;ROW(A8),"",VLOOKUP(ROW(A8),'入力シート'!$C:$U,15,FALSE))</f>
      </c>
      <c r="B13" s="18">
        <f>IF(MAX('入力シート'!$C:$C)&lt;ROW(B8),"",VLOOKUP(ROW(B8),'入力シート'!$C:$U,11,FALSE))</f>
      </c>
      <c r="C13" s="24">
        <f>IF(MAX('入力シート'!$C:$C)&lt;ROW(C8),"",VLOOKUP(ROW(C8),'入力シート'!$C:$U,12,FALSE))</f>
      </c>
      <c r="D13" s="76">
        <f>IF(MAX('入力シート'!$C:$C)&lt;ROW(D8),"",VLOOKUP(ROW(D8),'入力シート'!$C:$U,16,FALSE))</f>
      </c>
      <c r="E13" s="94">
        <f>IF(MAX('入力シート'!$C:$C)&lt;ROW(E8),"",VLOOKUP(ROW(E8),'入力シート'!$C:$U,17,FALSE))</f>
      </c>
      <c r="F13" s="89">
        <f>IF(MAX('入力シート'!$C:$C)&lt;ROW(F8),"",VLOOKUP(ROW(F8),'入力シート'!$C:$U,18,FALSE))</f>
      </c>
      <c r="G13" s="93">
        <f t="shared" si="0"/>
      </c>
      <c r="H13" s="65"/>
    </row>
    <row r="14" spans="1:8" ht="20.25" customHeight="1">
      <c r="A14" s="20">
        <f>IF(MAX('入力シート'!$C:$C)&lt;ROW(A9),"",VLOOKUP(ROW(A9),'入力シート'!$C:$U,15,FALSE))</f>
      </c>
      <c r="B14" s="18">
        <f>IF(MAX('入力シート'!$C:$C)&lt;ROW(B9),"",VLOOKUP(ROW(B9),'入力シート'!$C:$U,11,FALSE))</f>
      </c>
      <c r="C14" s="24">
        <f>IF(MAX('入力シート'!$C:$C)&lt;ROW(C9),"",VLOOKUP(ROW(C9),'入力シート'!$C:$U,12,FALSE))</f>
      </c>
      <c r="D14" s="76">
        <f>IF(MAX('入力シート'!$C:$C)&lt;ROW(D9),"",VLOOKUP(ROW(D9),'入力シート'!$C:$U,16,FALSE))</f>
      </c>
      <c r="E14" s="94">
        <f>IF(MAX('入力シート'!$C:$C)&lt;ROW(E9),"",VLOOKUP(ROW(E9),'入力シート'!$C:$U,17,FALSE))</f>
      </c>
      <c r="F14" s="89">
        <f>IF(MAX('入力シート'!$C:$C)&lt;ROW(F9),"",VLOOKUP(ROW(F9),'入力シート'!$C:$U,18,FALSE))</f>
      </c>
      <c r="G14" s="93">
        <f t="shared" si="0"/>
      </c>
      <c r="H14" s="65"/>
    </row>
    <row r="15" spans="1:8" ht="20.25" customHeight="1">
      <c r="A15" s="20">
        <f>IF(MAX('入力シート'!$C:$C)&lt;ROW(A10),"",VLOOKUP(ROW(A10),'入力シート'!$C:$U,15,FALSE))</f>
      </c>
      <c r="B15" s="18">
        <f>IF(MAX('入力シート'!$C:$C)&lt;ROW(B10),"",VLOOKUP(ROW(B10),'入力シート'!$C:$U,11,FALSE))</f>
      </c>
      <c r="C15" s="24">
        <f>IF(MAX('入力シート'!$C:$C)&lt;ROW(C10),"",VLOOKUP(ROW(C10),'入力シート'!$C:$U,12,FALSE))</f>
      </c>
      <c r="D15" s="76">
        <f>IF(MAX('入力シート'!$C:$C)&lt;ROW(D10),"",VLOOKUP(ROW(D10),'入力シート'!$C:$U,16,FALSE))</f>
      </c>
      <c r="E15" s="94">
        <f>IF(MAX('入力シート'!$C:$C)&lt;ROW(E10),"",VLOOKUP(ROW(E10),'入力シート'!$C:$U,17,FALSE))</f>
      </c>
      <c r="F15" s="89">
        <f>IF(MAX('入力シート'!$C:$C)&lt;ROW(F10),"",VLOOKUP(ROW(F10),'入力シート'!$C:$U,18,FALSE))</f>
      </c>
      <c r="G15" s="93">
        <f t="shared" si="0"/>
      </c>
      <c r="H15" s="65"/>
    </row>
    <row r="16" spans="1:8" ht="20.25" customHeight="1">
      <c r="A16" s="20">
        <f>IF(MAX('入力シート'!$C:$C)&lt;ROW(A11),"",VLOOKUP(ROW(A11),'入力シート'!$C:$U,15,FALSE))</f>
      </c>
      <c r="B16" s="18">
        <f>IF(MAX('入力シート'!$C:$C)&lt;ROW(B11),"",VLOOKUP(ROW(B11),'入力シート'!$C:$U,11,FALSE))</f>
      </c>
      <c r="C16" s="24">
        <f>IF(MAX('入力シート'!$C:$C)&lt;ROW(C11),"",VLOOKUP(ROW(C11),'入力シート'!$C:$U,12,FALSE))</f>
      </c>
      <c r="D16" s="76">
        <f>IF(MAX('入力シート'!$C:$C)&lt;ROW(D11),"",VLOOKUP(ROW(D11),'入力シート'!$C:$U,16,FALSE))</f>
      </c>
      <c r="E16" s="94">
        <f>IF(MAX('入力シート'!$C:$C)&lt;ROW(E11),"",VLOOKUP(ROW(E11),'入力シート'!$C:$U,17,FALSE))</f>
      </c>
      <c r="F16" s="89">
        <f>IF(MAX('入力シート'!$C:$C)&lt;ROW(F11),"",VLOOKUP(ROW(F11),'入力シート'!$C:$U,18,FALSE))</f>
      </c>
      <c r="G16" s="93">
        <f t="shared" si="0"/>
      </c>
      <c r="H16" s="65"/>
    </row>
    <row r="17" spans="1:8" ht="20.25" customHeight="1">
      <c r="A17" s="20">
        <f>IF(MAX('入力シート'!$C:$C)&lt;ROW(A12),"",VLOOKUP(ROW(A12),'入力シート'!$C:$U,15,FALSE))</f>
      </c>
      <c r="B17" s="18">
        <f>IF(MAX('入力シート'!$C:$C)&lt;ROW(B12),"",VLOOKUP(ROW(B12),'入力シート'!$C:$U,11,FALSE))</f>
      </c>
      <c r="C17" s="24">
        <f>IF(MAX('入力シート'!$C:$C)&lt;ROW(C12),"",VLOOKUP(ROW(C12),'入力シート'!$C:$U,12,FALSE))</f>
      </c>
      <c r="D17" s="76">
        <f>IF(MAX('入力シート'!$C:$C)&lt;ROW(D12),"",VLOOKUP(ROW(D12),'入力シート'!$C:$U,16,FALSE))</f>
      </c>
      <c r="E17" s="94">
        <f>IF(MAX('入力シート'!$C:$C)&lt;ROW(E12),"",VLOOKUP(ROW(E12),'入力シート'!$C:$U,17,FALSE))</f>
      </c>
      <c r="F17" s="89">
        <f>IF(MAX('入力シート'!$C:$C)&lt;ROW(F12),"",VLOOKUP(ROW(F12),'入力シート'!$C:$U,18,FALSE))</f>
      </c>
      <c r="G17" s="93">
        <f t="shared" si="0"/>
      </c>
      <c r="H17" s="65"/>
    </row>
    <row r="18" spans="1:8" ht="20.25" customHeight="1">
      <c r="A18" s="20">
        <f>IF(MAX('入力シート'!$C:$C)&lt;ROW(A13),"",VLOOKUP(ROW(A13),'入力シート'!$C:$U,15,FALSE))</f>
      </c>
      <c r="B18" s="18">
        <f>IF(MAX('入力シート'!$C:$C)&lt;ROW(B13),"",VLOOKUP(ROW(B13),'入力シート'!$C:$U,11,FALSE))</f>
      </c>
      <c r="C18" s="24">
        <f>IF(MAX('入力シート'!$C:$C)&lt;ROW(C13),"",VLOOKUP(ROW(C13),'入力シート'!$C:$U,12,FALSE))</f>
      </c>
      <c r="D18" s="76">
        <f>IF(MAX('入力シート'!$C:$C)&lt;ROW(D13),"",VLOOKUP(ROW(D13),'入力シート'!$C:$U,16,FALSE))</f>
      </c>
      <c r="E18" s="94">
        <f>IF(MAX('入力シート'!$C:$C)&lt;ROW(E13),"",VLOOKUP(ROW(E13),'入力シート'!$C:$U,17,FALSE))</f>
      </c>
      <c r="F18" s="89">
        <f>IF(MAX('入力シート'!$C:$C)&lt;ROW(F13),"",VLOOKUP(ROW(F13),'入力シート'!$C:$U,18,FALSE))</f>
      </c>
      <c r="G18" s="93">
        <f t="shared" si="0"/>
      </c>
      <c r="H18" s="65"/>
    </row>
    <row r="19" spans="1:8" ht="20.25" customHeight="1">
      <c r="A19" s="20">
        <f>IF(MAX('入力シート'!$C:$C)&lt;ROW(A14),"",VLOOKUP(ROW(A14),'入力シート'!$C:$U,15,FALSE))</f>
      </c>
      <c r="B19" s="18">
        <f>IF(MAX('入力シート'!$C:$C)&lt;ROW(B14),"",VLOOKUP(ROW(B14),'入力シート'!$C:$U,11,FALSE))</f>
      </c>
      <c r="C19" s="24">
        <f>IF(MAX('入力シート'!$C:$C)&lt;ROW(C14),"",VLOOKUP(ROW(C14),'入力シート'!$C:$U,12,FALSE))</f>
      </c>
      <c r="D19" s="76">
        <f>IF(MAX('入力シート'!$C:$C)&lt;ROW(D14),"",VLOOKUP(ROW(D14),'入力シート'!$C:$U,16,FALSE))</f>
      </c>
      <c r="E19" s="94">
        <f>IF(MAX('入力シート'!$C:$C)&lt;ROW(E14),"",VLOOKUP(ROW(E14),'入力シート'!$C:$U,17,FALSE))</f>
      </c>
      <c r="F19" s="89">
        <f>IF(MAX('入力シート'!$C:$C)&lt;ROW(F14),"",VLOOKUP(ROW(F14),'入力シート'!$C:$U,18,FALSE))</f>
      </c>
      <c r="G19" s="93">
        <f t="shared" si="0"/>
      </c>
      <c r="H19" s="65"/>
    </row>
    <row r="20" spans="1:8" ht="20.25" customHeight="1">
      <c r="A20" s="20">
        <f>IF(MAX('入力シート'!$C:$C)&lt;ROW(A15),"",VLOOKUP(ROW(A15),'入力シート'!$C:$U,15,FALSE))</f>
      </c>
      <c r="B20" s="18">
        <f>IF(MAX('入力シート'!$C:$C)&lt;ROW(B15),"",VLOOKUP(ROW(B15),'入力シート'!$C:$U,11,FALSE))</f>
      </c>
      <c r="C20" s="24">
        <f>IF(MAX('入力シート'!$C:$C)&lt;ROW(C15),"",VLOOKUP(ROW(C15),'入力シート'!$C:$U,12,FALSE))</f>
      </c>
      <c r="D20" s="76">
        <f>IF(MAX('入力シート'!$C:$C)&lt;ROW(D15),"",VLOOKUP(ROW(D15),'入力シート'!$C:$U,16,FALSE))</f>
      </c>
      <c r="E20" s="94">
        <f>IF(MAX('入力シート'!$C:$C)&lt;ROW(E15),"",VLOOKUP(ROW(E15),'入力シート'!$C:$U,17,FALSE))</f>
      </c>
      <c r="F20" s="89">
        <f>IF(MAX('入力シート'!$C:$C)&lt;ROW(F15),"",VLOOKUP(ROW(F15),'入力シート'!$C:$U,18,FALSE))</f>
      </c>
      <c r="G20" s="93">
        <f t="shared" si="0"/>
      </c>
      <c r="H20" s="65"/>
    </row>
    <row r="21" spans="1:8" ht="20.25" customHeight="1">
      <c r="A21" s="20">
        <f>IF(MAX('入力シート'!$C:$C)&lt;ROW(A16),"",VLOOKUP(ROW(A16),'入力シート'!$C:$U,15,FALSE))</f>
      </c>
      <c r="B21" s="18">
        <f>IF(MAX('入力シート'!$C:$C)&lt;ROW(B16),"",VLOOKUP(ROW(B16),'入力シート'!$C:$U,11,FALSE))</f>
      </c>
      <c r="C21" s="24">
        <f>IF(MAX('入力シート'!$C:$C)&lt;ROW(C16),"",VLOOKUP(ROW(C16),'入力シート'!$C:$U,12,FALSE))</f>
      </c>
      <c r="D21" s="76">
        <f>IF(MAX('入力シート'!$C:$C)&lt;ROW(D16),"",VLOOKUP(ROW(D16),'入力シート'!$C:$U,16,FALSE))</f>
      </c>
      <c r="E21" s="94">
        <f>IF(MAX('入力シート'!$C:$C)&lt;ROW(E16),"",VLOOKUP(ROW(E16),'入力シート'!$C:$U,17,FALSE))</f>
      </c>
      <c r="F21" s="89">
        <f>IF(MAX('入力シート'!$C:$C)&lt;ROW(F16),"",VLOOKUP(ROW(F16),'入力シート'!$C:$U,18,FALSE))</f>
      </c>
      <c r="G21" s="93">
        <f t="shared" si="0"/>
      </c>
      <c r="H21" s="65"/>
    </row>
    <row r="22" spans="1:8" ht="20.25" customHeight="1">
      <c r="A22" s="20">
        <f>IF(MAX('入力シート'!$C:$C)&lt;ROW(A17),"",VLOOKUP(ROW(A17),'入力シート'!$C:$U,15,FALSE))</f>
      </c>
      <c r="B22" s="18">
        <f>IF(MAX('入力シート'!$C:$C)&lt;ROW(B17),"",VLOOKUP(ROW(B17),'入力シート'!$C:$U,11,FALSE))</f>
      </c>
      <c r="C22" s="24">
        <f>IF(MAX('入力シート'!$C:$C)&lt;ROW(C17),"",VLOOKUP(ROW(C17),'入力シート'!$C:$U,12,FALSE))</f>
      </c>
      <c r="D22" s="76">
        <f>IF(MAX('入力シート'!$C:$C)&lt;ROW(D17),"",VLOOKUP(ROW(D17),'入力シート'!$C:$U,16,FALSE))</f>
      </c>
      <c r="E22" s="94">
        <f>IF(MAX('入力シート'!$C:$C)&lt;ROW(E17),"",VLOOKUP(ROW(E17),'入力シート'!$C:$U,17,FALSE))</f>
      </c>
      <c r="F22" s="89">
        <f>IF(MAX('入力シート'!$C:$C)&lt;ROW(F17),"",VLOOKUP(ROW(F17),'入力シート'!$C:$U,18,FALSE))</f>
      </c>
      <c r="G22" s="93">
        <f t="shared" si="0"/>
      </c>
      <c r="H22" s="65"/>
    </row>
    <row r="23" spans="1:8" ht="20.25" customHeight="1">
      <c r="A23" s="20">
        <f>IF(MAX('入力シート'!$C:$C)&lt;ROW(A18),"",VLOOKUP(ROW(A18),'入力シート'!$C:$U,15,FALSE))</f>
      </c>
      <c r="B23" s="18">
        <f>IF(MAX('入力シート'!$C:$C)&lt;ROW(B18),"",VLOOKUP(ROW(B18),'入力シート'!$C:$U,11,FALSE))</f>
      </c>
      <c r="C23" s="24">
        <f>IF(MAX('入力シート'!$C:$C)&lt;ROW(C18),"",VLOOKUP(ROW(C18),'入力シート'!$C:$U,12,FALSE))</f>
      </c>
      <c r="D23" s="76">
        <f>IF(MAX('入力シート'!$C:$C)&lt;ROW(D18),"",VLOOKUP(ROW(D18),'入力シート'!$C:$U,16,FALSE))</f>
      </c>
      <c r="E23" s="94">
        <f>IF(MAX('入力シート'!$C:$C)&lt;ROW(E18),"",VLOOKUP(ROW(E18),'入力シート'!$C:$U,17,FALSE))</f>
      </c>
      <c r="F23" s="89">
        <f>IF(MAX('入力シート'!$C:$C)&lt;ROW(F18),"",VLOOKUP(ROW(F18),'入力シート'!$C:$U,18,FALSE))</f>
      </c>
      <c r="G23" s="93">
        <f t="shared" si="0"/>
      </c>
      <c r="H23" s="65"/>
    </row>
    <row r="24" spans="1:8" ht="20.25" customHeight="1">
      <c r="A24" s="20">
        <f>IF(MAX('入力シート'!$C:$C)&lt;ROW(A19),"",VLOOKUP(ROW(A19),'入力シート'!$C:$U,15,FALSE))</f>
      </c>
      <c r="B24" s="18">
        <f>IF(MAX('入力シート'!$C:$C)&lt;ROW(B19),"",VLOOKUP(ROW(B19),'入力シート'!$C:$U,11,FALSE))</f>
      </c>
      <c r="C24" s="24">
        <f>IF(MAX('入力シート'!$C:$C)&lt;ROW(C19),"",VLOOKUP(ROW(C19),'入力シート'!$C:$U,12,FALSE))</f>
      </c>
      <c r="D24" s="76">
        <f>IF(MAX('入力シート'!$C:$C)&lt;ROW(D19),"",VLOOKUP(ROW(D19),'入力シート'!$C:$U,16,FALSE))</f>
      </c>
      <c r="E24" s="94">
        <f>IF(MAX('入力シート'!$C:$C)&lt;ROW(E19),"",VLOOKUP(ROW(E19),'入力シート'!$C:$U,17,FALSE))</f>
      </c>
      <c r="F24" s="89">
        <f>IF(MAX('入力シート'!$C:$C)&lt;ROW(F19),"",VLOOKUP(ROW(F19),'入力シート'!$C:$U,18,FALSE))</f>
      </c>
      <c r="G24" s="93">
        <f t="shared" si="0"/>
      </c>
      <c r="H24" s="65"/>
    </row>
    <row r="25" spans="1:8" ht="20.25" customHeight="1">
      <c r="A25" s="20">
        <f>IF(MAX('入力シート'!$C:$C)&lt;ROW(A20),"",VLOOKUP(ROW(A20),'入力シート'!$C:$U,15,FALSE))</f>
      </c>
      <c r="B25" s="18">
        <f>IF(MAX('入力シート'!$C:$C)&lt;ROW(B20),"",VLOOKUP(ROW(B20),'入力シート'!$C:$U,11,FALSE))</f>
      </c>
      <c r="C25" s="24">
        <f>IF(MAX('入力シート'!$C:$C)&lt;ROW(C20),"",VLOOKUP(ROW(C20),'入力シート'!$C:$U,12,FALSE))</f>
      </c>
      <c r="D25" s="76">
        <f>IF(MAX('入力シート'!$C:$C)&lt;ROW(D20),"",VLOOKUP(ROW(D20),'入力シート'!$C:$U,16,FALSE))</f>
      </c>
      <c r="E25" s="94">
        <f>IF(MAX('入力シート'!$C:$C)&lt;ROW(E20),"",VLOOKUP(ROW(E20),'入力シート'!$C:$U,17,FALSE))</f>
      </c>
      <c r="F25" s="89">
        <f>IF(MAX('入力シート'!$C:$C)&lt;ROW(F20),"",VLOOKUP(ROW(F20),'入力シート'!$C:$U,18,FALSE))</f>
      </c>
      <c r="G25" s="93">
        <f t="shared" si="0"/>
      </c>
      <c r="H25" s="65"/>
    </row>
    <row r="26" spans="1:8" ht="20.25" customHeight="1">
      <c r="A26" s="20">
        <f>IF(MAX('入力シート'!$C:$C)&lt;ROW(A21),"",VLOOKUP(ROW(A21),'入力シート'!$C:$U,15,FALSE))</f>
      </c>
      <c r="B26" s="18">
        <f>IF(MAX('入力シート'!$C:$C)&lt;ROW(B21),"",VLOOKUP(ROW(B21),'入力シート'!$C:$U,11,FALSE))</f>
      </c>
      <c r="C26" s="24">
        <f>IF(MAX('入力シート'!$C:$C)&lt;ROW(C21),"",VLOOKUP(ROW(C21),'入力シート'!$C:$U,12,FALSE))</f>
      </c>
      <c r="D26" s="76">
        <f>IF(MAX('入力シート'!$C:$C)&lt;ROW(D21),"",VLOOKUP(ROW(D21),'入力シート'!$C:$U,16,FALSE))</f>
      </c>
      <c r="E26" s="94">
        <f>IF(MAX('入力シート'!$C:$C)&lt;ROW(E21),"",VLOOKUP(ROW(E21),'入力シート'!$C:$U,17,FALSE))</f>
      </c>
      <c r="F26" s="89">
        <f>IF(MAX('入力シート'!$C:$C)&lt;ROW(F21),"",VLOOKUP(ROW(F21),'入力シート'!$C:$U,18,FALSE))</f>
      </c>
      <c r="G26" s="93">
        <f t="shared" si="0"/>
      </c>
      <c r="H26" s="65"/>
    </row>
    <row r="27" spans="1:8" ht="20.25" customHeight="1">
      <c r="A27" s="20">
        <f>IF(MAX('入力シート'!$C:$C)&lt;ROW(A22),"",VLOOKUP(ROW(A22),'入力シート'!$C:$U,15,FALSE))</f>
      </c>
      <c r="B27" s="18">
        <f>IF(MAX('入力シート'!$C:$C)&lt;ROW(B22),"",VLOOKUP(ROW(B22),'入力シート'!$C:$U,11,FALSE))</f>
      </c>
      <c r="C27" s="24">
        <f>IF(MAX('入力シート'!$C:$C)&lt;ROW(C22),"",VLOOKUP(ROW(C22),'入力シート'!$C:$U,12,FALSE))</f>
      </c>
      <c r="D27" s="76">
        <f>IF(MAX('入力シート'!$C:$C)&lt;ROW(D22),"",VLOOKUP(ROW(D22),'入力シート'!$C:$U,16,FALSE))</f>
      </c>
      <c r="E27" s="94">
        <f>IF(MAX('入力シート'!$C:$C)&lt;ROW(E22),"",VLOOKUP(ROW(E22),'入力シート'!$C:$U,17,FALSE))</f>
      </c>
      <c r="F27" s="89">
        <f>IF(MAX('入力シート'!$C:$C)&lt;ROW(F22),"",VLOOKUP(ROW(F22),'入力シート'!$C:$U,18,FALSE))</f>
      </c>
      <c r="G27" s="93">
        <f t="shared" si="0"/>
      </c>
      <c r="H27" s="65"/>
    </row>
    <row r="28" spans="1:8" ht="20.25" customHeight="1">
      <c r="A28" s="20">
        <f>IF(MAX('入力シート'!$C:$C)&lt;ROW(A23),"",VLOOKUP(ROW(A23),'入力シート'!$C:$U,15,FALSE))</f>
      </c>
      <c r="B28" s="18">
        <f>IF(MAX('入力シート'!$C:$C)&lt;ROW(B23),"",VLOOKUP(ROW(B23),'入力シート'!$C:$U,11,FALSE))</f>
      </c>
      <c r="C28" s="24">
        <f>IF(MAX('入力シート'!$C:$C)&lt;ROW(C23),"",VLOOKUP(ROW(C23),'入力シート'!$C:$U,12,FALSE))</f>
      </c>
      <c r="D28" s="76">
        <f>IF(MAX('入力シート'!$C:$C)&lt;ROW(D23),"",VLOOKUP(ROW(D23),'入力シート'!$C:$U,16,FALSE))</f>
      </c>
      <c r="E28" s="94">
        <f>IF(MAX('入力シート'!$C:$C)&lt;ROW(E23),"",VLOOKUP(ROW(E23),'入力シート'!$C:$U,17,FALSE))</f>
      </c>
      <c r="F28" s="89">
        <f>IF(MAX('入力シート'!$C:$C)&lt;ROW(F23),"",VLOOKUP(ROW(F23),'入力シート'!$C:$U,18,FALSE))</f>
      </c>
      <c r="G28" s="93">
        <f t="shared" si="0"/>
      </c>
      <c r="H28" s="65"/>
    </row>
    <row r="29" spans="1:8" ht="20.25" customHeight="1">
      <c r="A29" s="20">
        <f>IF(MAX('入力シート'!$C:$C)&lt;ROW(A24),"",VLOOKUP(ROW(A24),'入力シート'!$C:$U,15,FALSE))</f>
      </c>
      <c r="B29" s="18">
        <f>IF(MAX('入力シート'!$C:$C)&lt;ROW(B24),"",VLOOKUP(ROW(B24),'入力シート'!$C:$U,11,FALSE))</f>
      </c>
      <c r="C29" s="24">
        <f>IF(MAX('入力シート'!$C:$C)&lt;ROW(C24),"",VLOOKUP(ROW(C24),'入力シート'!$C:$U,12,FALSE))</f>
      </c>
      <c r="D29" s="76">
        <f>IF(MAX('入力シート'!$C:$C)&lt;ROW(D24),"",VLOOKUP(ROW(D24),'入力シート'!$C:$U,16,FALSE))</f>
      </c>
      <c r="E29" s="94">
        <f>IF(MAX('入力シート'!$C:$C)&lt;ROW(E24),"",VLOOKUP(ROW(E24),'入力シート'!$C:$U,17,FALSE))</f>
      </c>
      <c r="F29" s="89">
        <f>IF(MAX('入力シート'!$C:$C)&lt;ROW(F24),"",VLOOKUP(ROW(F24),'入力シート'!$C:$U,18,FALSE))</f>
      </c>
      <c r="G29" s="93">
        <f t="shared" si="0"/>
      </c>
      <c r="H29" s="65"/>
    </row>
    <row r="30" spans="1:8" ht="20.25" customHeight="1">
      <c r="A30" s="20">
        <f>IF(MAX('入力シート'!$C:$C)&lt;ROW(A25),"",VLOOKUP(ROW(A25),'入力シート'!$C:$U,15,FALSE))</f>
      </c>
      <c r="B30" s="18">
        <f>IF(MAX('入力シート'!$C:$C)&lt;ROW(B25),"",VLOOKUP(ROW(B25),'入力シート'!$C:$U,11,FALSE))</f>
      </c>
      <c r="C30" s="24">
        <f>IF(MAX('入力シート'!$C:$C)&lt;ROW(C25),"",VLOOKUP(ROW(C25),'入力シート'!$C:$U,12,FALSE))</f>
      </c>
      <c r="D30" s="76">
        <f>IF(MAX('入力シート'!$C:$C)&lt;ROW(D25),"",VLOOKUP(ROW(D25),'入力シート'!$C:$U,16,FALSE))</f>
      </c>
      <c r="E30" s="94">
        <f>IF(MAX('入力シート'!$C:$C)&lt;ROW(E25),"",VLOOKUP(ROW(E25),'入力シート'!$C:$U,17,FALSE))</f>
      </c>
      <c r="F30" s="89">
        <f>IF(MAX('入力シート'!$C:$C)&lt;ROW(F25),"",VLOOKUP(ROW(F25),'入力シート'!$C:$U,18,FALSE))</f>
      </c>
      <c r="G30" s="93">
        <f t="shared" si="0"/>
      </c>
      <c r="H30" s="65"/>
    </row>
    <row r="31" spans="1:8" ht="20.25" customHeight="1">
      <c r="A31" s="20">
        <f>IF(MAX('入力シート'!$C:$C)&lt;ROW(A26),"",VLOOKUP(ROW(A26),'入力シート'!$C:$U,15,FALSE))</f>
      </c>
      <c r="B31" s="18">
        <f>IF(MAX('入力シート'!$C:$C)&lt;ROW(B26),"",VLOOKUP(ROW(B26),'入力シート'!$C:$U,11,FALSE))</f>
      </c>
      <c r="C31" s="24">
        <f>IF(MAX('入力シート'!$C:$C)&lt;ROW(C26),"",VLOOKUP(ROW(C26),'入力シート'!$C:$U,12,FALSE))</f>
      </c>
      <c r="D31" s="76">
        <f>IF(MAX('入力シート'!$C:$C)&lt;ROW(D26),"",VLOOKUP(ROW(D26),'入力シート'!$C:$U,16,FALSE))</f>
      </c>
      <c r="E31" s="94">
        <f>IF(MAX('入力シート'!$C:$C)&lt;ROW(E26),"",VLOOKUP(ROW(E26),'入力シート'!$C:$U,17,FALSE))</f>
      </c>
      <c r="F31" s="89">
        <f>IF(MAX('入力シート'!$C:$C)&lt;ROW(F26),"",VLOOKUP(ROW(F26),'入力シート'!$C:$U,18,FALSE))</f>
      </c>
      <c r="G31" s="93">
        <f t="shared" si="0"/>
      </c>
      <c r="H31" s="65"/>
    </row>
    <row r="32" spans="1:8" ht="20.25" customHeight="1">
      <c r="A32" s="20">
        <f>IF(MAX('入力シート'!$C:$C)&lt;ROW(A27),"",VLOOKUP(ROW(A27),'入力シート'!$C:$U,15,FALSE))</f>
      </c>
      <c r="B32" s="18">
        <f>IF(MAX('入力シート'!$C:$C)&lt;ROW(B27),"",VLOOKUP(ROW(B27),'入力シート'!$C:$U,11,FALSE))</f>
      </c>
      <c r="C32" s="24">
        <f>IF(MAX('入力シート'!$C:$C)&lt;ROW(C27),"",VLOOKUP(ROW(C27),'入力シート'!$C:$U,12,FALSE))</f>
      </c>
      <c r="D32" s="76">
        <f>IF(MAX('入力シート'!$C:$C)&lt;ROW(D27),"",VLOOKUP(ROW(D27),'入力シート'!$C:$U,16,FALSE))</f>
      </c>
      <c r="E32" s="94">
        <f>IF(MAX('入力シート'!$C:$C)&lt;ROW(E27),"",VLOOKUP(ROW(E27),'入力シート'!$C:$U,17,FALSE))</f>
      </c>
      <c r="F32" s="89">
        <f>IF(MAX('入力シート'!$C:$C)&lt;ROW(F27),"",VLOOKUP(ROW(F27),'入力シート'!$C:$U,18,FALSE))</f>
      </c>
      <c r="G32" s="93">
        <f t="shared" si="0"/>
      </c>
      <c r="H32" s="65"/>
    </row>
    <row r="33" spans="1:8" ht="20.25" customHeight="1">
      <c r="A33" s="20">
        <f>IF(MAX('入力シート'!$C:$C)&lt;ROW(A28),"",VLOOKUP(ROW(A28),'入力シート'!$C:$U,15,FALSE))</f>
      </c>
      <c r="B33" s="18">
        <f>IF(MAX('入力シート'!$C:$C)&lt;ROW(B28),"",VLOOKUP(ROW(B28),'入力シート'!$C:$U,11,FALSE))</f>
      </c>
      <c r="C33" s="24">
        <f>IF(MAX('入力シート'!$C:$C)&lt;ROW(C28),"",VLOOKUP(ROW(C28),'入力シート'!$C:$U,12,FALSE))</f>
      </c>
      <c r="D33" s="76">
        <f>IF(MAX('入力シート'!$C:$C)&lt;ROW(D28),"",VLOOKUP(ROW(D28),'入力シート'!$C:$U,16,FALSE))</f>
      </c>
      <c r="E33" s="94">
        <f>IF(MAX('入力シート'!$C:$C)&lt;ROW(E28),"",VLOOKUP(ROW(E28),'入力シート'!$C:$U,17,FALSE))</f>
      </c>
      <c r="F33" s="89">
        <f>IF(MAX('入力シート'!$C:$C)&lt;ROW(F28),"",VLOOKUP(ROW(F28),'入力シート'!$C:$U,18,FALSE))</f>
      </c>
      <c r="G33" s="93">
        <f t="shared" si="0"/>
      </c>
      <c r="H33" s="65"/>
    </row>
    <row r="34" spans="1:8" ht="20.25" customHeight="1">
      <c r="A34" s="25">
        <f>IF(MAX('入力シート'!$C:$C)&lt;ROW(A29),"",VLOOKUP(ROW(A29),'入力シート'!$C:$U,15,FALSE))</f>
      </c>
      <c r="B34" s="26">
        <f>IF(MAX('入力シート'!$C:$C)&lt;ROW(B29),"",VLOOKUP(ROW(B29),'入力シート'!$C:$U,11,FALSE))</f>
      </c>
      <c r="C34" s="27">
        <f>IF(MAX('入力シート'!$C:$C)&lt;ROW(C29),"",VLOOKUP(ROW(C29),'入力シート'!$C:$U,12,FALSE))</f>
      </c>
      <c r="D34" s="77">
        <f>IF(MAX('入力シート'!$C:$C)&lt;ROW(D29),"",VLOOKUP(ROW(D29),'入力シート'!$C:$U,16,FALSE))</f>
      </c>
      <c r="E34" s="95">
        <f>IF(MAX('入力シート'!$C:$C)&lt;ROW(E29),"",VLOOKUP(ROW(E29),'入力シート'!$C:$U,17,FALSE))</f>
      </c>
      <c r="F34" s="96">
        <f>IF(MAX('入力シート'!$C:$C)&lt;ROW(F29),"",VLOOKUP(ROW(F29),'入力シート'!$C:$U,18,FALSE))</f>
      </c>
      <c r="G34" s="97">
        <f t="shared" si="0"/>
      </c>
      <c r="H34" s="66"/>
    </row>
    <row r="35" spans="1:8" ht="20.25" customHeight="1">
      <c r="A35" s="197" t="s">
        <v>5</v>
      </c>
      <c r="B35" s="198"/>
      <c r="C35" s="198"/>
      <c r="D35" s="199"/>
      <c r="E35" s="98">
        <f>SUM(E5:E34)</f>
        <v>0</v>
      </c>
      <c r="F35" s="99">
        <f>SUM(F5:F34)</f>
        <v>0</v>
      </c>
      <c r="G35" s="100">
        <f>E35-F35</f>
        <v>0</v>
      </c>
      <c r="H35" s="67"/>
    </row>
    <row r="36" ht="22.5" customHeight="1">
      <c r="H36" s="2" t="s">
        <v>6</v>
      </c>
    </row>
    <row r="37" spans="1:8" ht="22.5" customHeight="1">
      <c r="A37" s="43"/>
      <c r="B37" s="43"/>
      <c r="C37" s="43"/>
      <c r="D37" s="48" t="str">
        <f>"令和"&amp;'入力シート'!$R$1&amp;"年度大分県高文連"</f>
        <v>令和6年度大分県高文連</v>
      </c>
      <c r="E37" s="3">
        <f>IF('入力シート'!$R$2="","",'入力シート'!$R$2)</f>
      </c>
      <c r="F37" s="196" t="s">
        <v>61</v>
      </c>
      <c r="G37" s="196"/>
      <c r="H37" s="3" t="s">
        <v>96</v>
      </c>
    </row>
    <row r="38" spans="1:8" ht="22.5" customHeight="1">
      <c r="A38" s="200" t="s">
        <v>63</v>
      </c>
      <c r="B38" s="200"/>
      <c r="C38" s="200"/>
      <c r="D38" s="4"/>
      <c r="F38" s="36"/>
      <c r="G38" s="112"/>
      <c r="H38" s="113"/>
    </row>
    <row r="39" spans="1:4" ht="4.5" customHeight="1">
      <c r="A39" s="5"/>
      <c r="B39" s="5"/>
      <c r="C39" s="5"/>
      <c r="D39" s="4"/>
    </row>
    <row r="40" spans="1:8" ht="20.25" customHeight="1">
      <c r="A40" s="47" t="s">
        <v>75</v>
      </c>
      <c r="B40" s="11" t="s">
        <v>7</v>
      </c>
      <c r="C40" s="12" t="s">
        <v>8</v>
      </c>
      <c r="D40" s="13" t="s">
        <v>10</v>
      </c>
      <c r="E40" s="34" t="s">
        <v>2</v>
      </c>
      <c r="F40" s="35" t="s">
        <v>3</v>
      </c>
      <c r="G40" s="41" t="s">
        <v>4</v>
      </c>
      <c r="H40" s="33" t="s">
        <v>47</v>
      </c>
    </row>
    <row r="41" spans="1:8" ht="20.25" customHeight="1">
      <c r="A41" s="19"/>
      <c r="B41" s="21"/>
      <c r="C41" s="22"/>
      <c r="D41" s="73" t="s">
        <v>97</v>
      </c>
      <c r="E41" s="88">
        <f>E35</f>
        <v>0</v>
      </c>
      <c r="F41" s="89">
        <f>F35</f>
        <v>0</v>
      </c>
      <c r="G41" s="90">
        <f>G35</f>
        <v>0</v>
      </c>
      <c r="H41" s="64"/>
    </row>
    <row r="42" spans="1:8" ht="20.25" customHeight="1">
      <c r="A42" s="20">
        <f>IF(MAX('入力シート'!$C:$C)&lt;ROW(A30),"",VLOOKUP(ROW(A30),'入力シート'!$C:$U,15,FALSE))</f>
      </c>
      <c r="B42" s="18">
        <f>IF(MAX('入力シート'!$C:$C)&lt;ROW(B30),"",VLOOKUP(ROW(B30),'入力シート'!$C:$U,11,FALSE))</f>
      </c>
      <c r="C42" s="50">
        <f>IF(MAX('入力シート'!$C:$C)&lt;ROW(C30),"",VLOOKUP(ROW(C30),'入力シート'!$C:$U,12,FALSE))</f>
      </c>
      <c r="D42" s="74">
        <f>IF(MAX('入力シート'!$C:$C)&lt;ROW(D30),"",VLOOKUP(ROW(D30),'入力シート'!$C:$U,16,FALSE))</f>
      </c>
      <c r="E42" s="91">
        <f>IF(MAX('入力シート'!$C:$C)&lt;ROW(E30),"",VLOOKUP(ROW(E30),'入力シート'!$C:$U,17,FALSE))</f>
      </c>
      <c r="F42" s="92">
        <f>IF(MAX('入力シート'!$C:$C)&lt;ROW(F30),"",VLOOKUP(ROW(F30),'入力シート'!$C:$U,18,FALSE))</f>
      </c>
      <c r="G42" s="93">
        <f>IF(AND(E42="",F42=""),"",G41+E42-F42)</f>
      </c>
      <c r="H42" s="65"/>
    </row>
    <row r="43" spans="1:8" ht="20.25" customHeight="1">
      <c r="A43" s="20">
        <f>IF(MAX('入力シート'!$C:$C)&lt;ROW(A31),"",VLOOKUP(ROW(A31),'入力シート'!$C:$U,15,FALSE))</f>
      </c>
      <c r="B43" s="18">
        <f>IF(MAX('入力シート'!$C:$C)&lt;ROW(B31),"",VLOOKUP(ROW(B31),'入力シート'!$C:$U,11,FALSE))</f>
      </c>
      <c r="C43" s="50">
        <f>IF(MAX('入力シート'!$C:$C)&lt;ROW(C31),"",VLOOKUP(ROW(C31),'入力シート'!$C:$U,12,FALSE))</f>
      </c>
      <c r="D43" s="74">
        <f>IF(MAX('入力シート'!$C:$C)&lt;ROW(D31),"",VLOOKUP(ROW(D31),'入力シート'!$C:$U,16,FALSE))</f>
      </c>
      <c r="E43" s="91">
        <f>IF(MAX('入力シート'!$C:$C)&lt;ROW(E31),"",VLOOKUP(ROW(E31),'入力シート'!$C:$U,17,FALSE))</f>
      </c>
      <c r="F43" s="89">
        <f>IF(MAX('入力シート'!$C:$C)&lt;ROW(F31),"",VLOOKUP(ROW(F31),'入力シート'!$C:$U,18,FALSE))</f>
      </c>
      <c r="G43" s="93">
        <f aca="true" t="shared" si="1" ref="G43:G70">IF(AND(E43="",F43=""),"",G42+E43-F43)</f>
      </c>
      <c r="H43" s="65"/>
    </row>
    <row r="44" spans="1:8" ht="20.25" customHeight="1">
      <c r="A44" s="20">
        <f>IF(MAX('入力シート'!$C:$C)&lt;ROW(A32),"",VLOOKUP(ROW(A32),'入力シート'!$C:$U,15,FALSE))</f>
      </c>
      <c r="B44" s="18">
        <f>IF(MAX('入力シート'!$C:$C)&lt;ROW(B32),"",VLOOKUP(ROW(B32),'入力シート'!$C:$U,11,FALSE))</f>
      </c>
      <c r="C44" s="50">
        <f>IF(MAX('入力シート'!$C:$C)&lt;ROW(C32),"",VLOOKUP(ROW(C32),'入力シート'!$C:$U,12,FALSE))</f>
      </c>
      <c r="D44" s="74">
        <f>IF(MAX('入力シート'!$C:$C)&lt;ROW(D32),"",VLOOKUP(ROW(D32),'入力シート'!$C:$U,16,FALSE))</f>
      </c>
      <c r="E44" s="91">
        <f>IF(MAX('入力シート'!$C:$C)&lt;ROW(E32),"",VLOOKUP(ROW(E32),'入力シート'!$C:$U,17,FALSE))</f>
      </c>
      <c r="F44" s="89">
        <f>IF(MAX('入力シート'!$C:$C)&lt;ROW(F32),"",VLOOKUP(ROW(F32),'入力シート'!$C:$U,18,FALSE))</f>
      </c>
      <c r="G44" s="93">
        <f t="shared" si="1"/>
      </c>
      <c r="H44" s="65"/>
    </row>
    <row r="45" spans="1:8" ht="20.25" customHeight="1">
      <c r="A45" s="20">
        <f>IF(MAX('入力シート'!$C:$C)&lt;ROW(A33),"",VLOOKUP(ROW(A33),'入力シート'!$C:$U,15,FALSE))</f>
      </c>
      <c r="B45" s="18">
        <f>IF(MAX('入力シート'!$C:$C)&lt;ROW(B33),"",VLOOKUP(ROW(B33),'入力シート'!$C:$U,11,FALSE))</f>
      </c>
      <c r="C45" s="50">
        <f>IF(MAX('入力シート'!$C:$C)&lt;ROW(C33),"",VLOOKUP(ROW(C33),'入力シート'!$C:$U,12,FALSE))</f>
      </c>
      <c r="D45" s="74">
        <f>IF(MAX('入力シート'!$C:$C)&lt;ROW(D33),"",VLOOKUP(ROW(D33),'入力シート'!$C:$U,16,FALSE))</f>
      </c>
      <c r="E45" s="91">
        <f>IF(MAX('入力シート'!$C:$C)&lt;ROW(E33),"",VLOOKUP(ROW(E33),'入力シート'!$C:$U,17,FALSE))</f>
      </c>
      <c r="F45" s="89">
        <f>IF(MAX('入力シート'!$C:$C)&lt;ROW(F33),"",VLOOKUP(ROW(F33),'入力シート'!$C:$U,18,FALSE))</f>
      </c>
      <c r="G45" s="93">
        <f t="shared" si="1"/>
      </c>
      <c r="H45" s="65"/>
    </row>
    <row r="46" spans="1:8" ht="20.25" customHeight="1">
      <c r="A46" s="20">
        <f>IF(MAX('入力シート'!$C:$C)&lt;ROW(A34),"",VLOOKUP(ROW(A34),'入力シート'!$C:$U,15,FALSE))</f>
      </c>
      <c r="B46" s="18">
        <f>IF(MAX('入力シート'!$C:$C)&lt;ROW(B34),"",VLOOKUP(ROW(B34),'入力シート'!$C:$U,11,FALSE))</f>
      </c>
      <c r="C46" s="50">
        <f>IF(MAX('入力シート'!$C:$C)&lt;ROW(C34),"",VLOOKUP(ROW(C34),'入力シート'!$C:$U,12,FALSE))</f>
      </c>
      <c r="D46" s="74">
        <f>IF(MAX('入力シート'!$C:$C)&lt;ROW(D34),"",VLOOKUP(ROW(D34),'入力シート'!$C:$U,16,FALSE))</f>
      </c>
      <c r="E46" s="91">
        <f>IF(MAX('入力シート'!$C:$C)&lt;ROW(E34),"",VLOOKUP(ROW(E34),'入力シート'!$C:$U,17,FALSE))</f>
      </c>
      <c r="F46" s="89">
        <f>IF(MAX('入力シート'!$C:$C)&lt;ROW(F34),"",VLOOKUP(ROW(F34),'入力シート'!$C:$U,18,FALSE))</f>
      </c>
      <c r="G46" s="93">
        <f t="shared" si="1"/>
      </c>
      <c r="H46" s="65"/>
    </row>
    <row r="47" spans="1:8" ht="20.25" customHeight="1">
      <c r="A47" s="20">
        <f>IF(MAX('入力シート'!$C:$C)&lt;ROW(A35),"",VLOOKUP(ROW(A35),'入力シート'!$C:$U,15,FALSE))</f>
      </c>
      <c r="B47" s="18">
        <f>IF(MAX('入力シート'!$C:$C)&lt;ROW(B35),"",VLOOKUP(ROW(B35),'入力シート'!$C:$U,11,FALSE))</f>
      </c>
      <c r="C47" s="24">
        <f>IF(MAX('入力シート'!$C:$C)&lt;ROW(C35),"",VLOOKUP(ROW(C35),'入力シート'!$C:$U,12,FALSE))</f>
      </c>
      <c r="D47" s="75">
        <f>IF(MAX('入力シート'!$C:$C)&lt;ROW(D35),"",VLOOKUP(ROW(D35),'入力シート'!$C:$U,16,FALSE))</f>
      </c>
      <c r="E47" s="91">
        <f>IF(MAX('入力シート'!$C:$C)&lt;ROW(E35),"",VLOOKUP(ROW(E35),'入力シート'!$C:$U,17,FALSE))</f>
      </c>
      <c r="F47" s="89">
        <f>IF(MAX('入力シート'!$C:$C)&lt;ROW(F35),"",VLOOKUP(ROW(F35),'入力シート'!$C:$U,18,FALSE))</f>
      </c>
      <c r="G47" s="93">
        <f t="shared" si="1"/>
      </c>
      <c r="H47" s="65"/>
    </row>
    <row r="48" spans="1:8" ht="20.25" customHeight="1">
      <c r="A48" s="20">
        <f>IF(MAX('入力シート'!$C:$C)&lt;ROW(A36),"",VLOOKUP(ROW(A36),'入力シート'!$C:$U,15,FALSE))</f>
      </c>
      <c r="B48" s="18">
        <f>IF(MAX('入力シート'!$C:$C)&lt;ROW(B36),"",VLOOKUP(ROW(B36),'入力シート'!$C:$U,11,FALSE))</f>
      </c>
      <c r="C48" s="24">
        <f>IF(MAX('入力シート'!$C:$C)&lt;ROW(C36),"",VLOOKUP(ROW(C36),'入力シート'!$C:$U,12,FALSE))</f>
      </c>
      <c r="D48" s="75">
        <f>IF(MAX('入力シート'!$C:$C)&lt;ROW(D36),"",VLOOKUP(ROW(D36),'入力シート'!$C:$U,16,FALSE))</f>
      </c>
      <c r="E48" s="91">
        <f>IF(MAX('入力シート'!$C:$C)&lt;ROW(E36),"",VLOOKUP(ROW(E36),'入力シート'!$C:$U,17,FALSE))</f>
      </c>
      <c r="F48" s="89">
        <f>IF(MAX('入力シート'!$C:$C)&lt;ROW(F36),"",VLOOKUP(ROW(F36),'入力シート'!$C:$U,18,FALSE))</f>
      </c>
      <c r="G48" s="93">
        <f t="shared" si="1"/>
      </c>
      <c r="H48" s="65"/>
    </row>
    <row r="49" spans="1:8" ht="20.25" customHeight="1">
      <c r="A49" s="20">
        <f>IF(MAX('入力シート'!$C:$C)&lt;ROW(A37),"",VLOOKUP(ROW(A37),'入力シート'!$C:$U,15,FALSE))</f>
      </c>
      <c r="B49" s="18">
        <f>IF(MAX('入力シート'!$C:$C)&lt;ROW(B37),"",VLOOKUP(ROW(B37),'入力シート'!$C:$U,11,FALSE))</f>
      </c>
      <c r="C49" s="24">
        <f>IF(MAX('入力シート'!$C:$C)&lt;ROW(C37),"",VLOOKUP(ROW(C37),'入力シート'!$C:$U,12,FALSE))</f>
      </c>
      <c r="D49" s="76">
        <f>IF(MAX('入力シート'!$C:$C)&lt;ROW(D37),"",VLOOKUP(ROW(D37),'入力シート'!$C:$U,16,FALSE))</f>
      </c>
      <c r="E49" s="94">
        <f>IF(MAX('入力シート'!$C:$C)&lt;ROW(E37),"",VLOOKUP(ROW(E37),'入力シート'!$C:$U,17,FALSE))</f>
      </c>
      <c r="F49" s="89">
        <f>IF(MAX('入力シート'!$C:$C)&lt;ROW(F37),"",VLOOKUP(ROW(F37),'入力シート'!$C:$U,18,FALSE))</f>
      </c>
      <c r="G49" s="93">
        <f t="shared" si="1"/>
      </c>
      <c r="H49" s="65"/>
    </row>
    <row r="50" spans="1:8" ht="20.25" customHeight="1">
      <c r="A50" s="20">
        <f>IF(MAX('入力シート'!$C:$C)&lt;ROW(A38),"",VLOOKUP(ROW(A38),'入力シート'!$C:$U,15,FALSE))</f>
      </c>
      <c r="B50" s="18">
        <f>IF(MAX('入力シート'!$C:$C)&lt;ROW(B38),"",VLOOKUP(ROW(B38),'入力シート'!$C:$U,11,FALSE))</f>
      </c>
      <c r="C50" s="24">
        <f>IF(MAX('入力シート'!$C:$C)&lt;ROW(C38),"",VLOOKUP(ROW(C38),'入力シート'!$C:$U,12,FALSE))</f>
      </c>
      <c r="D50" s="76">
        <f>IF(MAX('入力シート'!$C:$C)&lt;ROW(D38),"",VLOOKUP(ROW(D38),'入力シート'!$C:$U,16,FALSE))</f>
      </c>
      <c r="E50" s="94">
        <f>IF(MAX('入力シート'!$C:$C)&lt;ROW(E38),"",VLOOKUP(ROW(E38),'入力シート'!$C:$U,17,FALSE))</f>
      </c>
      <c r="F50" s="89">
        <f>IF(MAX('入力シート'!$C:$C)&lt;ROW(F38),"",VLOOKUP(ROW(F38),'入力シート'!$C:$U,18,FALSE))</f>
      </c>
      <c r="G50" s="93">
        <f t="shared" si="1"/>
      </c>
      <c r="H50" s="65"/>
    </row>
    <row r="51" spans="1:8" ht="20.25" customHeight="1">
      <c r="A51" s="20">
        <f>IF(MAX('入力シート'!$C:$C)&lt;ROW(A39),"",VLOOKUP(ROW(A39),'入力シート'!$C:$U,15,FALSE))</f>
      </c>
      <c r="B51" s="18">
        <f>IF(MAX('入力シート'!$C:$C)&lt;ROW(B39),"",VLOOKUP(ROW(B39),'入力シート'!$C:$U,11,FALSE))</f>
      </c>
      <c r="C51" s="24">
        <f>IF(MAX('入力シート'!$C:$C)&lt;ROW(C39),"",VLOOKUP(ROW(C39),'入力シート'!$C:$U,12,FALSE))</f>
      </c>
      <c r="D51" s="76">
        <f>IF(MAX('入力シート'!$C:$C)&lt;ROW(D39),"",VLOOKUP(ROW(D39),'入力シート'!$C:$U,16,FALSE))</f>
      </c>
      <c r="E51" s="94">
        <f>IF(MAX('入力シート'!$C:$C)&lt;ROW(E39),"",VLOOKUP(ROW(E39),'入力シート'!$C:$U,17,FALSE))</f>
      </c>
      <c r="F51" s="89">
        <f>IF(MAX('入力シート'!$C:$C)&lt;ROW(F39),"",VLOOKUP(ROW(F39),'入力シート'!$C:$U,18,FALSE))</f>
      </c>
      <c r="G51" s="93">
        <f t="shared" si="1"/>
      </c>
      <c r="H51" s="65"/>
    </row>
    <row r="52" spans="1:8" ht="20.25" customHeight="1">
      <c r="A52" s="20">
        <f>IF(MAX('入力シート'!$C:$C)&lt;ROW(A40),"",VLOOKUP(ROW(A40),'入力シート'!$C:$U,15,FALSE))</f>
      </c>
      <c r="B52" s="18">
        <f>IF(MAX('入力シート'!$C:$C)&lt;ROW(B40),"",VLOOKUP(ROW(B40),'入力シート'!$C:$U,11,FALSE))</f>
      </c>
      <c r="C52" s="24">
        <f>IF(MAX('入力シート'!$C:$C)&lt;ROW(C40),"",VLOOKUP(ROW(C40),'入力シート'!$C:$U,12,FALSE))</f>
      </c>
      <c r="D52" s="76">
        <f>IF(MAX('入力シート'!$C:$C)&lt;ROW(D40),"",VLOOKUP(ROW(D40),'入力シート'!$C:$U,16,FALSE))</f>
      </c>
      <c r="E52" s="94">
        <f>IF(MAX('入力シート'!$C:$C)&lt;ROW(E40),"",VLOOKUP(ROW(E40),'入力シート'!$C:$U,17,FALSE))</f>
      </c>
      <c r="F52" s="89">
        <f>IF(MAX('入力シート'!$C:$C)&lt;ROW(F40),"",VLOOKUP(ROW(F40),'入力シート'!$C:$U,18,FALSE))</f>
      </c>
      <c r="G52" s="93">
        <f t="shared" si="1"/>
      </c>
      <c r="H52" s="65"/>
    </row>
    <row r="53" spans="1:8" ht="20.25" customHeight="1">
      <c r="A53" s="20">
        <f>IF(MAX('入力シート'!$C:$C)&lt;ROW(A41),"",VLOOKUP(ROW(A41),'入力シート'!$C:$U,15,FALSE))</f>
      </c>
      <c r="B53" s="18">
        <f>IF(MAX('入力シート'!$C:$C)&lt;ROW(B41),"",VLOOKUP(ROW(B41),'入力シート'!$C:$U,11,FALSE))</f>
      </c>
      <c r="C53" s="24">
        <f>IF(MAX('入力シート'!$C:$C)&lt;ROW(C41),"",VLOOKUP(ROW(C41),'入力シート'!$C:$U,12,FALSE))</f>
      </c>
      <c r="D53" s="76">
        <f>IF(MAX('入力シート'!$C:$C)&lt;ROW(D41),"",VLOOKUP(ROW(D41),'入力シート'!$C:$U,16,FALSE))</f>
      </c>
      <c r="E53" s="94">
        <f>IF(MAX('入力シート'!$C:$C)&lt;ROW(E41),"",VLOOKUP(ROW(E41),'入力シート'!$C:$U,17,FALSE))</f>
      </c>
      <c r="F53" s="89">
        <f>IF(MAX('入力シート'!$C:$C)&lt;ROW(F41),"",VLOOKUP(ROW(F41),'入力シート'!$C:$U,18,FALSE))</f>
      </c>
      <c r="G53" s="93">
        <f t="shared" si="1"/>
      </c>
      <c r="H53" s="65"/>
    </row>
    <row r="54" spans="1:8" ht="20.25" customHeight="1">
      <c r="A54" s="20">
        <f>IF(MAX('入力シート'!$C:$C)&lt;ROW(A42),"",VLOOKUP(ROW(A42),'入力シート'!$C:$U,15,FALSE))</f>
      </c>
      <c r="B54" s="18">
        <f>IF(MAX('入力シート'!$C:$C)&lt;ROW(B42),"",VLOOKUP(ROW(B42),'入力シート'!$C:$U,11,FALSE))</f>
      </c>
      <c r="C54" s="24">
        <f>IF(MAX('入力シート'!$C:$C)&lt;ROW(C42),"",VLOOKUP(ROW(C42),'入力シート'!$C:$U,12,FALSE))</f>
      </c>
      <c r="D54" s="76">
        <f>IF(MAX('入力シート'!$C:$C)&lt;ROW(D42),"",VLOOKUP(ROW(D42),'入力シート'!$C:$U,16,FALSE))</f>
      </c>
      <c r="E54" s="94">
        <f>IF(MAX('入力シート'!$C:$C)&lt;ROW(E42),"",VLOOKUP(ROW(E42),'入力シート'!$C:$U,17,FALSE))</f>
      </c>
      <c r="F54" s="89">
        <f>IF(MAX('入力シート'!$C:$C)&lt;ROW(F42),"",VLOOKUP(ROW(F42),'入力シート'!$C:$U,18,FALSE))</f>
      </c>
      <c r="G54" s="93">
        <f t="shared" si="1"/>
      </c>
      <c r="H54" s="65"/>
    </row>
    <row r="55" spans="1:8" ht="20.25" customHeight="1">
      <c r="A55" s="20">
        <f>IF(MAX('入力シート'!$C:$C)&lt;ROW(A43),"",VLOOKUP(ROW(A43),'入力シート'!$C:$U,15,FALSE))</f>
      </c>
      <c r="B55" s="18">
        <f>IF(MAX('入力シート'!$C:$C)&lt;ROW(B43),"",VLOOKUP(ROW(B43),'入力シート'!$C:$U,11,FALSE))</f>
      </c>
      <c r="C55" s="24">
        <f>IF(MAX('入力シート'!$C:$C)&lt;ROW(C43),"",VLOOKUP(ROW(C43),'入力シート'!$C:$U,12,FALSE))</f>
      </c>
      <c r="D55" s="76">
        <f>IF(MAX('入力シート'!$C:$C)&lt;ROW(D43),"",VLOOKUP(ROW(D43),'入力シート'!$C:$U,16,FALSE))</f>
      </c>
      <c r="E55" s="94">
        <f>IF(MAX('入力シート'!$C:$C)&lt;ROW(E43),"",VLOOKUP(ROW(E43),'入力シート'!$C:$U,17,FALSE))</f>
      </c>
      <c r="F55" s="89">
        <f>IF(MAX('入力シート'!$C:$C)&lt;ROW(F43),"",VLOOKUP(ROW(F43),'入力シート'!$C:$U,18,FALSE))</f>
      </c>
      <c r="G55" s="93">
        <f t="shared" si="1"/>
      </c>
      <c r="H55" s="65"/>
    </row>
    <row r="56" spans="1:8" ht="20.25" customHeight="1">
      <c r="A56" s="20">
        <f>IF(MAX('入力シート'!$C:$C)&lt;ROW(A44),"",VLOOKUP(ROW(A44),'入力シート'!$C:$U,15,FALSE))</f>
      </c>
      <c r="B56" s="18">
        <f>IF(MAX('入力シート'!$C:$C)&lt;ROW(B44),"",VLOOKUP(ROW(B44),'入力シート'!$C:$U,11,FALSE))</f>
      </c>
      <c r="C56" s="24">
        <f>IF(MAX('入力シート'!$C:$C)&lt;ROW(C44),"",VLOOKUP(ROW(C44),'入力シート'!$C:$U,12,FALSE))</f>
      </c>
      <c r="D56" s="76">
        <f>IF(MAX('入力シート'!$C:$C)&lt;ROW(D44),"",VLOOKUP(ROW(D44),'入力シート'!$C:$U,16,FALSE))</f>
      </c>
      <c r="E56" s="94">
        <f>IF(MAX('入力シート'!$C:$C)&lt;ROW(E44),"",VLOOKUP(ROW(E44),'入力シート'!$C:$U,17,FALSE))</f>
      </c>
      <c r="F56" s="89">
        <f>IF(MAX('入力シート'!$C:$C)&lt;ROW(F44),"",VLOOKUP(ROW(F44),'入力シート'!$C:$U,18,FALSE))</f>
      </c>
      <c r="G56" s="93">
        <f t="shared" si="1"/>
      </c>
      <c r="H56" s="65"/>
    </row>
    <row r="57" spans="1:8" ht="20.25" customHeight="1">
      <c r="A57" s="20">
        <f>IF(MAX('入力シート'!$C:$C)&lt;ROW(A45),"",VLOOKUP(ROW(A45),'入力シート'!$C:$U,15,FALSE))</f>
      </c>
      <c r="B57" s="18">
        <f>IF(MAX('入力シート'!$C:$C)&lt;ROW(B45),"",VLOOKUP(ROW(B45),'入力シート'!$C:$U,11,FALSE))</f>
      </c>
      <c r="C57" s="24">
        <f>IF(MAX('入力シート'!$C:$C)&lt;ROW(C45),"",VLOOKUP(ROW(C45),'入力シート'!$C:$U,12,FALSE))</f>
      </c>
      <c r="D57" s="76">
        <f>IF(MAX('入力シート'!$C:$C)&lt;ROW(D45),"",VLOOKUP(ROW(D45),'入力シート'!$C:$U,16,FALSE))</f>
      </c>
      <c r="E57" s="94">
        <f>IF(MAX('入力シート'!$C:$C)&lt;ROW(E45),"",VLOOKUP(ROW(E45),'入力シート'!$C:$U,17,FALSE))</f>
      </c>
      <c r="F57" s="89">
        <f>IF(MAX('入力シート'!$C:$C)&lt;ROW(F45),"",VLOOKUP(ROW(F45),'入力シート'!$C:$U,18,FALSE))</f>
      </c>
      <c r="G57" s="93">
        <f t="shared" si="1"/>
      </c>
      <c r="H57" s="65"/>
    </row>
    <row r="58" spans="1:8" ht="20.25" customHeight="1">
      <c r="A58" s="20">
        <f>IF(MAX('入力シート'!$C:$C)&lt;ROW(A46),"",VLOOKUP(ROW(A46),'入力シート'!$C:$U,15,FALSE))</f>
      </c>
      <c r="B58" s="18">
        <f>IF(MAX('入力シート'!$C:$C)&lt;ROW(B46),"",VLOOKUP(ROW(B46),'入力シート'!$C:$U,11,FALSE))</f>
      </c>
      <c r="C58" s="24">
        <f>IF(MAX('入力シート'!$C:$C)&lt;ROW(C46),"",VLOOKUP(ROW(C46),'入力シート'!$C:$U,12,FALSE))</f>
      </c>
      <c r="D58" s="76">
        <f>IF(MAX('入力シート'!$C:$C)&lt;ROW(D46),"",VLOOKUP(ROW(D46),'入力シート'!$C:$U,16,FALSE))</f>
      </c>
      <c r="E58" s="94">
        <f>IF(MAX('入力シート'!$C:$C)&lt;ROW(E46),"",VLOOKUP(ROW(E46),'入力シート'!$C:$U,17,FALSE))</f>
      </c>
      <c r="F58" s="89">
        <f>IF(MAX('入力シート'!$C:$C)&lt;ROW(F46),"",VLOOKUP(ROW(F46),'入力シート'!$C:$U,18,FALSE))</f>
      </c>
      <c r="G58" s="93">
        <f t="shared" si="1"/>
      </c>
      <c r="H58" s="65"/>
    </row>
    <row r="59" spans="1:8" ht="20.25" customHeight="1">
      <c r="A59" s="20">
        <f>IF(MAX('入力シート'!$C:$C)&lt;ROW(A47),"",VLOOKUP(ROW(A47),'入力シート'!$C:$U,15,FALSE))</f>
      </c>
      <c r="B59" s="18">
        <f>IF(MAX('入力シート'!$C:$C)&lt;ROW(B47),"",VLOOKUP(ROW(B47),'入力シート'!$C:$U,11,FALSE))</f>
      </c>
      <c r="C59" s="24">
        <f>IF(MAX('入力シート'!$C:$C)&lt;ROW(C47),"",VLOOKUP(ROW(C47),'入力シート'!$C:$U,12,FALSE))</f>
      </c>
      <c r="D59" s="76">
        <f>IF(MAX('入力シート'!$C:$C)&lt;ROW(D47),"",VLOOKUP(ROW(D47),'入力シート'!$C:$U,16,FALSE))</f>
      </c>
      <c r="E59" s="94">
        <f>IF(MAX('入力シート'!$C:$C)&lt;ROW(E47),"",VLOOKUP(ROW(E47),'入力シート'!$C:$U,17,FALSE))</f>
      </c>
      <c r="F59" s="89">
        <f>IF(MAX('入力シート'!$C:$C)&lt;ROW(F47),"",VLOOKUP(ROW(F47),'入力シート'!$C:$U,18,FALSE))</f>
      </c>
      <c r="G59" s="93">
        <f t="shared" si="1"/>
      </c>
      <c r="H59" s="65"/>
    </row>
    <row r="60" spans="1:8" ht="20.25" customHeight="1">
      <c r="A60" s="20">
        <f>IF(MAX('入力シート'!$C:$C)&lt;ROW(A48),"",VLOOKUP(ROW(A48),'入力シート'!$C:$U,15,FALSE))</f>
      </c>
      <c r="B60" s="18">
        <f>IF(MAX('入力シート'!$C:$C)&lt;ROW(B48),"",VLOOKUP(ROW(B48),'入力シート'!$C:$U,11,FALSE))</f>
      </c>
      <c r="C60" s="24">
        <f>IF(MAX('入力シート'!$C:$C)&lt;ROW(C48),"",VLOOKUP(ROW(C48),'入力シート'!$C:$U,12,FALSE))</f>
      </c>
      <c r="D60" s="76">
        <f>IF(MAX('入力シート'!$C:$C)&lt;ROW(D48),"",VLOOKUP(ROW(D48),'入力シート'!$C:$U,16,FALSE))</f>
      </c>
      <c r="E60" s="94">
        <f>IF(MAX('入力シート'!$C:$C)&lt;ROW(E48),"",VLOOKUP(ROW(E48),'入力シート'!$C:$U,17,FALSE))</f>
      </c>
      <c r="F60" s="89">
        <f>IF(MAX('入力シート'!$C:$C)&lt;ROW(F48),"",VLOOKUP(ROW(F48),'入力シート'!$C:$U,18,FALSE))</f>
      </c>
      <c r="G60" s="93">
        <f t="shared" si="1"/>
      </c>
      <c r="H60" s="65"/>
    </row>
    <row r="61" spans="1:8" ht="20.25" customHeight="1">
      <c r="A61" s="20">
        <f>IF(MAX('入力シート'!$C:$C)&lt;ROW(A49),"",VLOOKUP(ROW(A49),'入力シート'!$C:$U,15,FALSE))</f>
      </c>
      <c r="B61" s="18">
        <f>IF(MAX('入力シート'!$C:$C)&lt;ROW(B49),"",VLOOKUP(ROW(B49),'入力シート'!$C:$U,11,FALSE))</f>
      </c>
      <c r="C61" s="24">
        <f>IF(MAX('入力シート'!$C:$C)&lt;ROW(C49),"",VLOOKUP(ROW(C49),'入力シート'!$C:$U,12,FALSE))</f>
      </c>
      <c r="D61" s="76">
        <f>IF(MAX('入力シート'!$C:$C)&lt;ROW(D49),"",VLOOKUP(ROW(D49),'入力シート'!$C:$U,16,FALSE))</f>
      </c>
      <c r="E61" s="94">
        <f>IF(MAX('入力シート'!$C:$C)&lt;ROW(E49),"",VLOOKUP(ROW(E49),'入力シート'!$C:$U,17,FALSE))</f>
      </c>
      <c r="F61" s="89">
        <f>IF(MAX('入力シート'!$C:$C)&lt;ROW(F49),"",VLOOKUP(ROW(F49),'入力シート'!$C:$U,18,FALSE))</f>
      </c>
      <c r="G61" s="93">
        <f t="shared" si="1"/>
      </c>
      <c r="H61" s="65"/>
    </row>
    <row r="62" spans="1:8" ht="20.25" customHeight="1">
      <c r="A62" s="20">
        <f>IF(MAX('入力シート'!$C:$C)&lt;ROW(A50),"",VLOOKUP(ROW(A50),'入力シート'!$C:$U,15,FALSE))</f>
      </c>
      <c r="B62" s="18">
        <f>IF(MAX('入力シート'!$C:$C)&lt;ROW(B50),"",VLOOKUP(ROW(B50),'入力シート'!$C:$U,11,FALSE))</f>
      </c>
      <c r="C62" s="24">
        <f>IF(MAX('入力シート'!$C:$C)&lt;ROW(C50),"",VLOOKUP(ROW(C50),'入力シート'!$C:$U,12,FALSE))</f>
      </c>
      <c r="D62" s="76">
        <f>IF(MAX('入力シート'!$C:$C)&lt;ROW(D50),"",VLOOKUP(ROW(D50),'入力シート'!$C:$U,16,FALSE))</f>
      </c>
      <c r="E62" s="94">
        <f>IF(MAX('入力シート'!$C:$C)&lt;ROW(E50),"",VLOOKUP(ROW(E50),'入力シート'!$C:$U,17,FALSE))</f>
      </c>
      <c r="F62" s="89">
        <f>IF(MAX('入力シート'!$C:$C)&lt;ROW(F50),"",VLOOKUP(ROW(F50),'入力シート'!$C:$U,18,FALSE))</f>
      </c>
      <c r="G62" s="93">
        <f t="shared" si="1"/>
      </c>
      <c r="H62" s="65"/>
    </row>
    <row r="63" spans="1:8" ht="20.25" customHeight="1">
      <c r="A63" s="20">
        <f>IF(MAX('入力シート'!$C:$C)&lt;ROW(A51),"",VLOOKUP(ROW(A51),'入力シート'!$C:$U,15,FALSE))</f>
      </c>
      <c r="B63" s="18">
        <f>IF(MAX('入力シート'!$C:$C)&lt;ROW(B51),"",VLOOKUP(ROW(B51),'入力シート'!$C:$U,11,FALSE))</f>
      </c>
      <c r="C63" s="24">
        <f>IF(MAX('入力シート'!$C:$C)&lt;ROW(C51),"",VLOOKUP(ROW(C51),'入力シート'!$C:$U,12,FALSE))</f>
      </c>
      <c r="D63" s="76">
        <f>IF(MAX('入力シート'!$C:$C)&lt;ROW(D51),"",VLOOKUP(ROW(D51),'入力シート'!$C:$U,16,FALSE))</f>
      </c>
      <c r="E63" s="94">
        <f>IF(MAX('入力シート'!$C:$C)&lt;ROW(E51),"",VLOOKUP(ROW(E51),'入力シート'!$C:$U,17,FALSE))</f>
      </c>
      <c r="F63" s="89">
        <f>IF(MAX('入力シート'!$C:$C)&lt;ROW(F51),"",VLOOKUP(ROW(F51),'入力シート'!$C:$U,18,FALSE))</f>
      </c>
      <c r="G63" s="93">
        <f t="shared" si="1"/>
      </c>
      <c r="H63" s="65"/>
    </row>
    <row r="64" spans="1:8" ht="20.25" customHeight="1">
      <c r="A64" s="20">
        <f>IF(MAX('入力シート'!$C:$C)&lt;ROW(A52),"",VLOOKUP(ROW(A52),'入力シート'!$C:$U,15,FALSE))</f>
      </c>
      <c r="B64" s="18">
        <f>IF(MAX('入力シート'!$C:$C)&lt;ROW(B52),"",VLOOKUP(ROW(B52),'入力シート'!$C:$U,11,FALSE))</f>
      </c>
      <c r="C64" s="24">
        <f>IF(MAX('入力シート'!$C:$C)&lt;ROW(C52),"",VLOOKUP(ROW(C52),'入力シート'!$C:$U,12,FALSE))</f>
      </c>
      <c r="D64" s="76">
        <f>IF(MAX('入力シート'!$C:$C)&lt;ROW(D52),"",VLOOKUP(ROW(D52),'入力シート'!$C:$U,16,FALSE))</f>
      </c>
      <c r="E64" s="94">
        <f>IF(MAX('入力シート'!$C:$C)&lt;ROW(E52),"",VLOOKUP(ROW(E52),'入力シート'!$C:$U,17,FALSE))</f>
      </c>
      <c r="F64" s="89">
        <f>IF(MAX('入力シート'!$C:$C)&lt;ROW(F52),"",VLOOKUP(ROW(F52),'入力シート'!$C:$U,18,FALSE))</f>
      </c>
      <c r="G64" s="93">
        <f t="shared" si="1"/>
      </c>
      <c r="H64" s="65"/>
    </row>
    <row r="65" spans="1:8" ht="20.25" customHeight="1">
      <c r="A65" s="20">
        <f>IF(MAX('入力シート'!$C:$C)&lt;ROW(A53),"",VLOOKUP(ROW(A53),'入力シート'!$C:$U,15,FALSE))</f>
      </c>
      <c r="B65" s="18">
        <f>IF(MAX('入力シート'!$C:$C)&lt;ROW(B53),"",VLOOKUP(ROW(B53),'入力シート'!$C:$U,11,FALSE))</f>
      </c>
      <c r="C65" s="24">
        <f>IF(MAX('入力シート'!$C:$C)&lt;ROW(C53),"",VLOOKUP(ROW(C53),'入力シート'!$C:$U,12,FALSE))</f>
      </c>
      <c r="D65" s="76">
        <f>IF(MAX('入力シート'!$C:$C)&lt;ROW(D53),"",VLOOKUP(ROW(D53),'入力シート'!$C:$U,16,FALSE))</f>
      </c>
      <c r="E65" s="94">
        <f>IF(MAX('入力シート'!$C:$C)&lt;ROW(E53),"",VLOOKUP(ROW(E53),'入力シート'!$C:$U,17,FALSE))</f>
      </c>
      <c r="F65" s="89">
        <f>IF(MAX('入力シート'!$C:$C)&lt;ROW(F53),"",VLOOKUP(ROW(F53),'入力シート'!$C:$U,18,FALSE))</f>
      </c>
      <c r="G65" s="93">
        <f t="shared" si="1"/>
      </c>
      <c r="H65" s="65"/>
    </row>
    <row r="66" spans="1:8" ht="20.25" customHeight="1">
      <c r="A66" s="20">
        <f>IF(MAX('入力シート'!$C:$C)&lt;ROW(A54),"",VLOOKUP(ROW(A54),'入力シート'!$C:$U,15,FALSE))</f>
      </c>
      <c r="B66" s="18">
        <f>IF(MAX('入力シート'!$C:$C)&lt;ROW(B54),"",VLOOKUP(ROW(B54),'入力シート'!$C:$U,11,FALSE))</f>
      </c>
      <c r="C66" s="24">
        <f>IF(MAX('入力シート'!$C:$C)&lt;ROW(C54),"",VLOOKUP(ROW(C54),'入力シート'!$C:$U,12,FALSE))</f>
      </c>
      <c r="D66" s="76">
        <f>IF(MAX('入力シート'!$C:$C)&lt;ROW(D54),"",VLOOKUP(ROW(D54),'入力シート'!$C:$U,16,FALSE))</f>
      </c>
      <c r="E66" s="94">
        <f>IF(MAX('入力シート'!$C:$C)&lt;ROW(E54),"",VLOOKUP(ROW(E54),'入力シート'!$C:$U,17,FALSE))</f>
      </c>
      <c r="F66" s="89">
        <f>IF(MAX('入力シート'!$C:$C)&lt;ROW(F54),"",VLOOKUP(ROW(F54),'入力シート'!$C:$U,18,FALSE))</f>
      </c>
      <c r="G66" s="93">
        <f t="shared" si="1"/>
      </c>
      <c r="H66" s="65"/>
    </row>
    <row r="67" spans="1:8" ht="20.25" customHeight="1">
      <c r="A67" s="20">
        <f>IF(MAX('入力シート'!$C:$C)&lt;ROW(A55),"",VLOOKUP(ROW(A55),'入力シート'!$C:$U,15,FALSE))</f>
      </c>
      <c r="B67" s="18">
        <f>IF(MAX('入力シート'!$C:$C)&lt;ROW(B55),"",VLOOKUP(ROW(B55),'入力シート'!$C:$U,11,FALSE))</f>
      </c>
      <c r="C67" s="24">
        <f>IF(MAX('入力シート'!$C:$C)&lt;ROW(C55),"",VLOOKUP(ROW(C55),'入力シート'!$C:$U,12,FALSE))</f>
      </c>
      <c r="D67" s="76">
        <f>IF(MAX('入力シート'!$C:$C)&lt;ROW(D55),"",VLOOKUP(ROW(D55),'入力シート'!$C:$U,16,FALSE))</f>
      </c>
      <c r="E67" s="94">
        <f>IF(MAX('入力シート'!$C:$C)&lt;ROW(E55),"",VLOOKUP(ROW(E55),'入力シート'!$C:$U,17,FALSE))</f>
      </c>
      <c r="F67" s="89">
        <f>IF(MAX('入力シート'!$C:$C)&lt;ROW(F55),"",VLOOKUP(ROW(F55),'入力シート'!$C:$U,18,FALSE))</f>
      </c>
      <c r="G67" s="93">
        <f t="shared" si="1"/>
      </c>
      <c r="H67" s="65"/>
    </row>
    <row r="68" spans="1:8" ht="20.25" customHeight="1">
      <c r="A68" s="20">
        <f>IF(MAX('入力シート'!$C:$C)&lt;ROW(A56),"",VLOOKUP(ROW(A56),'入力シート'!$C:$U,15,FALSE))</f>
      </c>
      <c r="B68" s="18">
        <f>IF(MAX('入力シート'!$C:$C)&lt;ROW(B56),"",VLOOKUP(ROW(B56),'入力シート'!$C:$U,11,FALSE))</f>
      </c>
      <c r="C68" s="24">
        <f>IF(MAX('入力シート'!$C:$C)&lt;ROW(C56),"",VLOOKUP(ROW(C56),'入力シート'!$C:$U,12,FALSE))</f>
      </c>
      <c r="D68" s="76">
        <f>IF(MAX('入力シート'!$C:$C)&lt;ROW(D56),"",VLOOKUP(ROW(D56),'入力シート'!$C:$U,16,FALSE))</f>
      </c>
      <c r="E68" s="94">
        <f>IF(MAX('入力シート'!$C:$C)&lt;ROW(E56),"",VLOOKUP(ROW(E56),'入力シート'!$C:$U,17,FALSE))</f>
      </c>
      <c r="F68" s="89">
        <f>IF(MAX('入力シート'!$C:$C)&lt;ROW(F56),"",VLOOKUP(ROW(F56),'入力シート'!$C:$U,18,FALSE))</f>
      </c>
      <c r="G68" s="93">
        <f t="shared" si="1"/>
      </c>
      <c r="H68" s="65"/>
    </row>
    <row r="69" spans="1:8" ht="20.25" customHeight="1">
      <c r="A69" s="20">
        <f>IF(MAX('入力シート'!$C:$C)&lt;ROW(A57),"",VLOOKUP(ROW(A57),'入力シート'!$C:$U,15,FALSE))</f>
      </c>
      <c r="B69" s="18">
        <f>IF(MAX('入力シート'!$C:$C)&lt;ROW(B57),"",VLOOKUP(ROW(B57),'入力シート'!$C:$U,11,FALSE))</f>
      </c>
      <c r="C69" s="24">
        <f>IF(MAX('入力シート'!$C:$C)&lt;ROW(C57),"",VLOOKUP(ROW(C57),'入力シート'!$C:$U,12,FALSE))</f>
      </c>
      <c r="D69" s="76">
        <f>IF(MAX('入力シート'!$C:$C)&lt;ROW(D57),"",VLOOKUP(ROW(D57),'入力シート'!$C:$U,16,FALSE))</f>
      </c>
      <c r="E69" s="94">
        <f>IF(MAX('入力シート'!$C:$C)&lt;ROW(E57),"",VLOOKUP(ROW(E57),'入力シート'!$C:$U,17,FALSE))</f>
      </c>
      <c r="F69" s="89">
        <f>IF(MAX('入力シート'!$C:$C)&lt;ROW(F57),"",VLOOKUP(ROW(F57),'入力シート'!$C:$U,18,FALSE))</f>
      </c>
      <c r="G69" s="93">
        <f t="shared" si="1"/>
      </c>
      <c r="H69" s="65"/>
    </row>
    <row r="70" spans="1:8" ht="20.25" customHeight="1">
      <c r="A70" s="25">
        <f>IF(MAX('入力シート'!$C:$C)&lt;ROW(A58),"",VLOOKUP(ROW(A58),'入力シート'!$C:$U,15,FALSE))</f>
      </c>
      <c r="B70" s="26">
        <f>IF(MAX('入力シート'!$C:$C)&lt;ROW(B58),"",VLOOKUP(ROW(B58),'入力シート'!$C:$U,11,FALSE))</f>
      </c>
      <c r="C70" s="27">
        <f>IF(MAX('入力シート'!$C:$C)&lt;ROW(C58),"",VLOOKUP(ROW(C58),'入力シート'!$C:$U,12,FALSE))</f>
      </c>
      <c r="D70" s="77">
        <f>IF(MAX('入力シート'!$C:$C)&lt;ROW(D58),"",VLOOKUP(ROW(D58),'入力シート'!$C:$U,16,FALSE))</f>
      </c>
      <c r="E70" s="95">
        <f>IF(MAX('入力シート'!$C:$C)&lt;ROW(E58),"",VLOOKUP(ROW(E58),'入力シート'!$C:$U,17,FALSE))</f>
      </c>
      <c r="F70" s="96">
        <f>IF(MAX('入力シート'!$C:$C)&lt;ROW(F58),"",VLOOKUP(ROW(F58),'入力シート'!$C:$U,18,FALSE))</f>
      </c>
      <c r="G70" s="97">
        <f t="shared" si="1"/>
      </c>
      <c r="H70" s="66"/>
    </row>
    <row r="71" spans="1:8" ht="20.25" customHeight="1">
      <c r="A71" s="197" t="s">
        <v>5</v>
      </c>
      <c r="B71" s="198"/>
      <c r="C71" s="198"/>
      <c r="D71" s="199"/>
      <c r="E71" s="98">
        <f>SUM(E41:E70)</f>
        <v>0</v>
      </c>
      <c r="F71" s="99">
        <f>SUM(F41:F70)</f>
        <v>0</v>
      </c>
      <c r="G71" s="100">
        <f>E71-F71</f>
        <v>0</v>
      </c>
      <c r="H71" s="67"/>
    </row>
    <row r="72" ht="22.5" customHeight="1">
      <c r="H72" s="2" t="s">
        <v>6</v>
      </c>
    </row>
  </sheetData>
  <sheetProtection/>
  <mergeCells count="6">
    <mergeCell ref="F1:G1"/>
    <mergeCell ref="A35:D35"/>
    <mergeCell ref="A2:C2"/>
    <mergeCell ref="F37:G37"/>
    <mergeCell ref="A38:C38"/>
    <mergeCell ref="A71:D71"/>
  </mergeCells>
  <printOptions horizontalCentered="1"/>
  <pageMargins left="0.6692913385826772" right="0.3937007874015748" top="0.5905511811023623" bottom="0.1968503937007874" header="0.5118110236220472" footer="0.2362204724409449"/>
  <pageSetup horizontalDpi="300" verticalDpi="3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H72"/>
  <sheetViews>
    <sheetView showZeros="0" zoomScalePageLayoutView="0" workbookViewId="0" topLeftCell="A1">
      <selection activeCell="E36" sqref="E36"/>
    </sheetView>
  </sheetViews>
  <sheetFormatPr defaultColWidth="9.00390625" defaultRowHeight="13.5"/>
  <cols>
    <col min="1" max="3" width="4.375" style="1" customWidth="1"/>
    <col min="4" max="4" width="28.375" style="1" customWidth="1"/>
    <col min="5" max="7" width="11.125" style="1" customWidth="1"/>
    <col min="8" max="8" width="10.00390625" style="1" customWidth="1"/>
    <col min="9" max="16384" width="9.00390625" style="1" customWidth="1"/>
  </cols>
  <sheetData>
    <row r="1" spans="1:8" ht="22.5" customHeight="1">
      <c r="A1" s="43"/>
      <c r="B1" s="43"/>
      <c r="C1" s="43"/>
      <c r="D1" s="48" t="str">
        <f>"令和"&amp;'入力シート'!$R$1&amp;"年度大分県高文連"</f>
        <v>令和6年度大分県高文連</v>
      </c>
      <c r="E1" s="3">
        <f>IF('入力シート'!$R$2="","",'入力シート'!$R$2)</f>
      </c>
      <c r="F1" s="196" t="s">
        <v>61</v>
      </c>
      <c r="G1" s="196"/>
      <c r="H1" s="3" t="s">
        <v>95</v>
      </c>
    </row>
    <row r="2" spans="1:8" ht="22.5" customHeight="1">
      <c r="A2" s="49" t="s">
        <v>74</v>
      </c>
      <c r="B2" s="49"/>
      <c r="C2" s="49"/>
      <c r="D2" s="4"/>
      <c r="F2" s="36"/>
      <c r="G2" s="44" t="s">
        <v>11</v>
      </c>
      <c r="H2" s="133">
        <f>'入力シート'!$AB$8+'入力シート'!$AB$9</f>
        <v>0</v>
      </c>
    </row>
    <row r="3" spans="1:4" ht="4.5" customHeight="1">
      <c r="A3" s="5"/>
      <c r="B3" s="5"/>
      <c r="C3" s="5"/>
      <c r="D3" s="4"/>
    </row>
    <row r="4" spans="1:8" s="3" customFormat="1" ht="20.25" customHeight="1">
      <c r="A4" s="47" t="s">
        <v>75</v>
      </c>
      <c r="B4" s="11" t="s">
        <v>7</v>
      </c>
      <c r="C4" s="12" t="s">
        <v>8</v>
      </c>
      <c r="D4" s="13" t="s">
        <v>10</v>
      </c>
      <c r="E4" s="34" t="s">
        <v>2</v>
      </c>
      <c r="F4" s="35" t="s">
        <v>3</v>
      </c>
      <c r="G4" s="41" t="s">
        <v>4</v>
      </c>
      <c r="H4" s="33" t="s">
        <v>47</v>
      </c>
    </row>
    <row r="5" spans="1:8" ht="20.25" customHeight="1">
      <c r="A5" s="19"/>
      <c r="B5" s="21"/>
      <c r="C5" s="22"/>
      <c r="D5" s="73" t="s">
        <v>76</v>
      </c>
      <c r="E5" s="88">
        <f>$H$2</f>
        <v>0</v>
      </c>
      <c r="F5" s="89"/>
      <c r="G5" s="90">
        <f>IF(AND(E5="",F5=""),"",E5-F5)</f>
        <v>0</v>
      </c>
      <c r="H5" s="64"/>
    </row>
    <row r="6" spans="1:8" ht="20.25" customHeight="1">
      <c r="A6" s="20">
        <f>IF(MAX('入力シート'!$D:$D)&lt;ROW(A1),"",VLOOKUP(ROW(A1),'入力シート'!$D:$U,14,FALSE))</f>
      </c>
      <c r="B6" s="18">
        <f>IF(MAX('入力シート'!$D:$D)&lt;ROW(B1),"",VLOOKUP(ROW(B1),'入力シート'!$D:$U,10,FALSE))</f>
      </c>
      <c r="C6" s="50">
        <f>IF(MAX('入力シート'!$D:$D)&lt;ROW(C1),"",VLOOKUP(ROW(C1),'入力シート'!$D:$U,11,FALSE))</f>
      </c>
      <c r="D6" s="74">
        <f>IF(MAX('入力シート'!$D:$D)&lt;ROW(D1),"",VLOOKUP(ROW(D1),'入力シート'!$D:$U,15,FALSE))</f>
      </c>
      <c r="E6" s="91">
        <f>IF(MAX('入力シート'!$D:$D)&lt;ROW(E1),"",VLOOKUP(ROW(E1),'入力シート'!$D:$U,16,FALSE))</f>
      </c>
      <c r="F6" s="92">
        <f>IF(MAX('入力シート'!$D:$D)&lt;ROW(F1),"",VLOOKUP(ROW(F1),'入力シート'!$D:$U,17,FALSE))</f>
      </c>
      <c r="G6" s="93">
        <f>IF(AND(E6="",F6=""),"",G5+E6-F6)</f>
      </c>
      <c r="H6" s="65"/>
    </row>
    <row r="7" spans="1:8" ht="20.25" customHeight="1">
      <c r="A7" s="20">
        <f>IF(MAX('入力シート'!$D:$D)&lt;ROW(A2),"",VLOOKUP(ROW(A2),'入力シート'!$D:$U,14,FALSE))</f>
      </c>
      <c r="B7" s="18">
        <f>IF(MAX('入力シート'!$D:$D)&lt;ROW(B2),"",VLOOKUP(ROW(B2),'入力シート'!$D:$U,10,FALSE))</f>
      </c>
      <c r="C7" s="50">
        <f>IF(MAX('入力シート'!$D:$D)&lt;ROW(C2),"",VLOOKUP(ROW(C2),'入力シート'!$D:$U,11,FALSE))</f>
      </c>
      <c r="D7" s="74">
        <f>IF(MAX('入力シート'!$D:$D)&lt;ROW(D2),"",VLOOKUP(ROW(D2),'入力シート'!$D:$U,15,FALSE))</f>
      </c>
      <c r="E7" s="91">
        <f>IF(MAX('入力シート'!$D:$D)&lt;ROW(E2),"",VLOOKUP(ROW(E2),'入力シート'!$D:$U,16,FALSE))</f>
      </c>
      <c r="F7" s="89">
        <f>IF(MAX('入力シート'!$D:$D)&lt;ROW(F2),"",VLOOKUP(ROW(F2),'入力シート'!$D:$U,17,FALSE))</f>
      </c>
      <c r="G7" s="93">
        <f aca="true" t="shared" si="0" ref="G7:G34">IF(AND(E7="",F7=""),"",G6+E7-F7)</f>
      </c>
      <c r="H7" s="65"/>
    </row>
    <row r="8" spans="1:8" ht="20.25" customHeight="1">
      <c r="A8" s="20">
        <f>IF(MAX('入力シート'!$D:$D)&lt;ROW(A3),"",VLOOKUP(ROW(A3),'入力シート'!$D:$U,14,FALSE))</f>
      </c>
      <c r="B8" s="18">
        <f>IF(MAX('入力シート'!$D:$D)&lt;ROW(B3),"",VLOOKUP(ROW(B3),'入力シート'!$D:$U,10,FALSE))</f>
      </c>
      <c r="C8" s="50">
        <f>IF(MAX('入力シート'!$D:$D)&lt;ROW(C3),"",VLOOKUP(ROW(C3),'入力シート'!$D:$U,11,FALSE))</f>
      </c>
      <c r="D8" s="74">
        <f>IF(MAX('入力シート'!$D:$D)&lt;ROW(D3),"",VLOOKUP(ROW(D3),'入力シート'!$D:$U,15,FALSE))</f>
      </c>
      <c r="E8" s="91">
        <f>IF(MAX('入力シート'!$D:$D)&lt;ROW(E3),"",VLOOKUP(ROW(E3),'入力シート'!$D:$U,16,FALSE))</f>
      </c>
      <c r="F8" s="89">
        <f>IF(MAX('入力シート'!$D:$D)&lt;ROW(F3),"",VLOOKUP(ROW(F3),'入力シート'!$D:$U,17,FALSE))</f>
      </c>
      <c r="G8" s="93">
        <f t="shared" si="0"/>
      </c>
      <c r="H8" s="65"/>
    </row>
    <row r="9" spans="1:8" ht="20.25" customHeight="1">
      <c r="A9" s="20">
        <f>IF(MAX('入力シート'!$D:$D)&lt;ROW(A4),"",VLOOKUP(ROW(A4),'入力シート'!$D:$U,14,FALSE))</f>
      </c>
      <c r="B9" s="18">
        <f>IF(MAX('入力シート'!$D:$D)&lt;ROW(B4),"",VLOOKUP(ROW(B4),'入力シート'!$D:$U,10,FALSE))</f>
      </c>
      <c r="C9" s="50">
        <f>IF(MAX('入力シート'!$D:$D)&lt;ROW(C4),"",VLOOKUP(ROW(C4),'入力シート'!$D:$U,11,FALSE))</f>
      </c>
      <c r="D9" s="74">
        <f>IF(MAX('入力シート'!$D:$D)&lt;ROW(D4),"",VLOOKUP(ROW(D4),'入力シート'!$D:$U,15,FALSE))</f>
      </c>
      <c r="E9" s="91">
        <f>IF(MAX('入力シート'!$D:$D)&lt;ROW(E4),"",VLOOKUP(ROW(E4),'入力シート'!$D:$U,16,FALSE))</f>
      </c>
      <c r="F9" s="89">
        <f>IF(MAX('入力シート'!$D:$D)&lt;ROW(F4),"",VLOOKUP(ROW(F4),'入力シート'!$D:$U,17,FALSE))</f>
      </c>
      <c r="G9" s="93">
        <f t="shared" si="0"/>
      </c>
      <c r="H9" s="65"/>
    </row>
    <row r="10" spans="1:8" ht="20.25" customHeight="1">
      <c r="A10" s="20">
        <f>IF(MAX('入力シート'!$D:$D)&lt;ROW(A5),"",VLOOKUP(ROW(A5),'入力シート'!$D:$U,14,FALSE))</f>
      </c>
      <c r="B10" s="18">
        <f>IF(MAX('入力シート'!$D:$D)&lt;ROW(B5),"",VLOOKUP(ROW(B5),'入力シート'!$D:$U,10,FALSE))</f>
      </c>
      <c r="C10" s="50">
        <f>IF(MAX('入力シート'!$D:$D)&lt;ROW(C5),"",VLOOKUP(ROW(C5),'入力シート'!$D:$U,11,FALSE))</f>
      </c>
      <c r="D10" s="74">
        <f>IF(MAX('入力シート'!$D:$D)&lt;ROW(D5),"",VLOOKUP(ROW(D5),'入力シート'!$D:$U,15,FALSE))</f>
      </c>
      <c r="E10" s="91">
        <f>IF(MAX('入力シート'!$D:$D)&lt;ROW(E5),"",VLOOKUP(ROW(E5),'入力シート'!$D:$U,16,FALSE))</f>
      </c>
      <c r="F10" s="89">
        <f>IF(MAX('入力シート'!$D:$D)&lt;ROW(F5),"",VLOOKUP(ROW(F5),'入力シート'!$D:$U,17,FALSE))</f>
      </c>
      <c r="G10" s="93">
        <f t="shared" si="0"/>
      </c>
      <c r="H10" s="65"/>
    </row>
    <row r="11" spans="1:8" ht="20.25" customHeight="1">
      <c r="A11" s="20">
        <f>IF(MAX('入力シート'!$D:$D)&lt;ROW(A6),"",VLOOKUP(ROW(A6),'入力シート'!$D:$U,14,FALSE))</f>
      </c>
      <c r="B11" s="18">
        <f>IF(MAX('入力シート'!$D:$D)&lt;ROW(B6),"",VLOOKUP(ROW(B6),'入力シート'!$D:$U,10,FALSE))</f>
      </c>
      <c r="C11" s="24">
        <f>IF(MAX('入力シート'!$D:$D)&lt;ROW(C6),"",VLOOKUP(ROW(C6),'入力シート'!$D:$U,11,FALSE))</f>
      </c>
      <c r="D11" s="75">
        <f>IF(MAX('入力シート'!$D:$D)&lt;ROW(D6),"",VLOOKUP(ROW(D6),'入力シート'!$D:$U,15,FALSE))</f>
      </c>
      <c r="E11" s="91">
        <f>IF(MAX('入力シート'!$D:$D)&lt;ROW(E6),"",VLOOKUP(ROW(E6),'入力シート'!$D:$U,16,FALSE))</f>
      </c>
      <c r="F11" s="89">
        <f>IF(MAX('入力シート'!$D:$D)&lt;ROW(F6),"",VLOOKUP(ROW(F6),'入力シート'!$D:$U,17,FALSE))</f>
      </c>
      <c r="G11" s="93">
        <f t="shared" si="0"/>
      </c>
      <c r="H11" s="65"/>
    </row>
    <row r="12" spans="1:8" ht="20.25" customHeight="1">
      <c r="A12" s="20">
        <f>IF(MAX('入力シート'!$D:$D)&lt;ROW(A7),"",VLOOKUP(ROW(A7),'入力シート'!$D:$U,14,FALSE))</f>
      </c>
      <c r="B12" s="18">
        <f>IF(MAX('入力シート'!$D:$D)&lt;ROW(B7),"",VLOOKUP(ROW(B7),'入力シート'!$D:$U,10,FALSE))</f>
      </c>
      <c r="C12" s="24">
        <f>IF(MAX('入力シート'!$D:$D)&lt;ROW(C7),"",VLOOKUP(ROW(C7),'入力シート'!$D:$U,11,FALSE))</f>
      </c>
      <c r="D12" s="75">
        <f>IF(MAX('入力シート'!$D:$D)&lt;ROW(D7),"",VLOOKUP(ROW(D7),'入力シート'!$D:$U,15,FALSE))</f>
      </c>
      <c r="E12" s="91">
        <f>IF(MAX('入力シート'!$D:$D)&lt;ROW(E7),"",VLOOKUP(ROW(E7),'入力シート'!$D:$U,16,FALSE))</f>
      </c>
      <c r="F12" s="89">
        <f>IF(MAX('入力シート'!$D:$D)&lt;ROW(F7),"",VLOOKUP(ROW(F7),'入力シート'!$D:$U,17,FALSE))</f>
      </c>
      <c r="G12" s="93">
        <f t="shared" si="0"/>
      </c>
      <c r="H12" s="65"/>
    </row>
    <row r="13" spans="1:8" ht="20.25" customHeight="1">
      <c r="A13" s="20">
        <f>IF(MAX('入力シート'!$D:$D)&lt;ROW(A8),"",VLOOKUP(ROW(A8),'入力シート'!$D:$U,14,FALSE))</f>
      </c>
      <c r="B13" s="18">
        <f>IF(MAX('入力シート'!$D:$D)&lt;ROW(B8),"",VLOOKUP(ROW(B8),'入力シート'!$D:$U,10,FALSE))</f>
      </c>
      <c r="C13" s="24">
        <f>IF(MAX('入力シート'!$D:$D)&lt;ROW(C8),"",VLOOKUP(ROW(C8),'入力シート'!$D:$U,11,FALSE))</f>
      </c>
      <c r="D13" s="76">
        <f>IF(MAX('入力シート'!$D:$D)&lt;ROW(D8),"",VLOOKUP(ROW(D8),'入力シート'!$D:$U,15,FALSE))</f>
      </c>
      <c r="E13" s="94">
        <f>IF(MAX('入力シート'!$D:$D)&lt;ROW(E8),"",VLOOKUP(ROW(E8),'入力シート'!$D:$U,16,FALSE))</f>
      </c>
      <c r="F13" s="89">
        <f>IF(MAX('入力シート'!$D:$D)&lt;ROW(F8),"",VLOOKUP(ROW(F8),'入力シート'!$D:$U,17,FALSE))</f>
      </c>
      <c r="G13" s="93">
        <f t="shared" si="0"/>
      </c>
      <c r="H13" s="65"/>
    </row>
    <row r="14" spans="1:8" ht="20.25" customHeight="1">
      <c r="A14" s="20">
        <f>IF(MAX('入力シート'!$D:$D)&lt;ROW(A9),"",VLOOKUP(ROW(A9),'入力シート'!$D:$U,14,FALSE))</f>
      </c>
      <c r="B14" s="18">
        <f>IF(MAX('入力シート'!$D:$D)&lt;ROW(B9),"",VLOOKUP(ROW(B9),'入力シート'!$D:$U,10,FALSE))</f>
      </c>
      <c r="C14" s="24">
        <f>IF(MAX('入力シート'!$D:$D)&lt;ROW(C9),"",VLOOKUP(ROW(C9),'入力シート'!$D:$U,11,FALSE))</f>
      </c>
      <c r="D14" s="76">
        <f>IF(MAX('入力シート'!$D:$D)&lt;ROW(D9),"",VLOOKUP(ROW(D9),'入力シート'!$D:$U,15,FALSE))</f>
      </c>
      <c r="E14" s="94">
        <f>IF(MAX('入力シート'!$D:$D)&lt;ROW(E9),"",VLOOKUP(ROW(E9),'入力シート'!$D:$U,16,FALSE))</f>
      </c>
      <c r="F14" s="89">
        <f>IF(MAX('入力シート'!$D:$D)&lt;ROW(F9),"",VLOOKUP(ROW(F9),'入力シート'!$D:$U,17,FALSE))</f>
      </c>
      <c r="G14" s="93">
        <f t="shared" si="0"/>
      </c>
      <c r="H14" s="65"/>
    </row>
    <row r="15" spans="1:8" ht="20.25" customHeight="1">
      <c r="A15" s="20">
        <f>IF(MAX('入力シート'!$D:$D)&lt;ROW(A10),"",VLOOKUP(ROW(A10),'入力シート'!$D:$U,14,FALSE))</f>
      </c>
      <c r="B15" s="18">
        <f>IF(MAX('入力シート'!$D:$D)&lt;ROW(B10),"",VLOOKUP(ROW(B10),'入力シート'!$D:$U,10,FALSE))</f>
      </c>
      <c r="C15" s="24">
        <f>IF(MAX('入力シート'!$D:$D)&lt;ROW(C10),"",VLOOKUP(ROW(C10),'入力シート'!$D:$U,11,FALSE))</f>
      </c>
      <c r="D15" s="76">
        <f>IF(MAX('入力シート'!$D:$D)&lt;ROW(D10),"",VLOOKUP(ROW(D10),'入力シート'!$D:$U,15,FALSE))</f>
      </c>
      <c r="E15" s="94">
        <f>IF(MAX('入力シート'!$D:$D)&lt;ROW(E10),"",VLOOKUP(ROW(E10),'入力シート'!$D:$U,16,FALSE))</f>
      </c>
      <c r="F15" s="89">
        <f>IF(MAX('入力シート'!$D:$D)&lt;ROW(F10),"",VLOOKUP(ROW(F10),'入力シート'!$D:$U,17,FALSE))</f>
      </c>
      <c r="G15" s="93">
        <f t="shared" si="0"/>
      </c>
      <c r="H15" s="65"/>
    </row>
    <row r="16" spans="1:8" ht="20.25" customHeight="1">
      <c r="A16" s="20">
        <f>IF(MAX('入力シート'!$D:$D)&lt;ROW(A11),"",VLOOKUP(ROW(A11),'入力シート'!$D:$U,14,FALSE))</f>
      </c>
      <c r="B16" s="18">
        <f>IF(MAX('入力シート'!$D:$D)&lt;ROW(B11),"",VLOOKUP(ROW(B11),'入力シート'!$D:$U,10,FALSE))</f>
      </c>
      <c r="C16" s="24">
        <f>IF(MAX('入力シート'!$D:$D)&lt;ROW(C11),"",VLOOKUP(ROW(C11),'入力シート'!$D:$U,11,FALSE))</f>
      </c>
      <c r="D16" s="76">
        <f>IF(MAX('入力シート'!$D:$D)&lt;ROW(D11),"",VLOOKUP(ROW(D11),'入力シート'!$D:$U,15,FALSE))</f>
      </c>
      <c r="E16" s="94">
        <f>IF(MAX('入力シート'!$D:$D)&lt;ROW(E11),"",VLOOKUP(ROW(E11),'入力シート'!$D:$U,16,FALSE))</f>
      </c>
      <c r="F16" s="89">
        <f>IF(MAX('入力シート'!$D:$D)&lt;ROW(F11),"",VLOOKUP(ROW(F11),'入力シート'!$D:$U,17,FALSE))</f>
      </c>
      <c r="G16" s="93">
        <f t="shared" si="0"/>
      </c>
      <c r="H16" s="65"/>
    </row>
    <row r="17" spans="1:8" ht="20.25" customHeight="1">
      <c r="A17" s="20">
        <f>IF(MAX('入力シート'!$D:$D)&lt;ROW(A12),"",VLOOKUP(ROW(A12),'入力シート'!$D:$U,14,FALSE))</f>
      </c>
      <c r="B17" s="18">
        <f>IF(MAX('入力シート'!$D:$D)&lt;ROW(B12),"",VLOOKUP(ROW(B12),'入力シート'!$D:$U,10,FALSE))</f>
      </c>
      <c r="C17" s="24">
        <f>IF(MAX('入力シート'!$D:$D)&lt;ROW(C12),"",VLOOKUP(ROW(C12),'入力シート'!$D:$U,11,FALSE))</f>
      </c>
      <c r="D17" s="76">
        <f>IF(MAX('入力シート'!$D:$D)&lt;ROW(D12),"",VLOOKUP(ROW(D12),'入力シート'!$D:$U,15,FALSE))</f>
      </c>
      <c r="E17" s="94">
        <f>IF(MAX('入力シート'!$D:$D)&lt;ROW(E12),"",VLOOKUP(ROW(E12),'入力シート'!$D:$U,16,FALSE))</f>
      </c>
      <c r="F17" s="89">
        <f>IF(MAX('入力シート'!$D:$D)&lt;ROW(F12),"",VLOOKUP(ROW(F12),'入力シート'!$D:$U,17,FALSE))</f>
      </c>
      <c r="G17" s="93">
        <f t="shared" si="0"/>
      </c>
      <c r="H17" s="65"/>
    </row>
    <row r="18" spans="1:8" ht="20.25" customHeight="1">
      <c r="A18" s="20">
        <f>IF(MAX('入力シート'!$D:$D)&lt;ROW(A13),"",VLOOKUP(ROW(A13),'入力シート'!$D:$U,14,FALSE))</f>
      </c>
      <c r="B18" s="18">
        <f>IF(MAX('入力シート'!$D:$D)&lt;ROW(B13),"",VLOOKUP(ROW(B13),'入力シート'!$D:$U,10,FALSE))</f>
      </c>
      <c r="C18" s="24">
        <f>IF(MAX('入力シート'!$D:$D)&lt;ROW(C13),"",VLOOKUP(ROW(C13),'入力シート'!$D:$U,11,FALSE))</f>
      </c>
      <c r="D18" s="76">
        <f>IF(MAX('入力シート'!$D:$D)&lt;ROW(D13),"",VLOOKUP(ROW(D13),'入力シート'!$D:$U,15,FALSE))</f>
      </c>
      <c r="E18" s="94">
        <f>IF(MAX('入力シート'!$D:$D)&lt;ROW(E13),"",VLOOKUP(ROW(E13),'入力シート'!$D:$U,16,FALSE))</f>
      </c>
      <c r="F18" s="89">
        <f>IF(MAX('入力シート'!$D:$D)&lt;ROW(F13),"",VLOOKUP(ROW(F13),'入力シート'!$D:$U,17,FALSE))</f>
      </c>
      <c r="G18" s="93">
        <f t="shared" si="0"/>
      </c>
      <c r="H18" s="65"/>
    </row>
    <row r="19" spans="1:8" ht="20.25" customHeight="1">
      <c r="A19" s="20">
        <f>IF(MAX('入力シート'!$D:$D)&lt;ROW(A14),"",VLOOKUP(ROW(A14),'入力シート'!$D:$U,14,FALSE))</f>
      </c>
      <c r="B19" s="18">
        <f>IF(MAX('入力シート'!$D:$D)&lt;ROW(B14),"",VLOOKUP(ROW(B14),'入力シート'!$D:$U,10,FALSE))</f>
      </c>
      <c r="C19" s="24">
        <f>IF(MAX('入力シート'!$D:$D)&lt;ROW(C14),"",VLOOKUP(ROW(C14),'入力シート'!$D:$U,11,FALSE))</f>
      </c>
      <c r="D19" s="76">
        <f>IF(MAX('入力シート'!$D:$D)&lt;ROW(D14),"",VLOOKUP(ROW(D14),'入力シート'!$D:$U,15,FALSE))</f>
      </c>
      <c r="E19" s="94">
        <f>IF(MAX('入力シート'!$D:$D)&lt;ROW(E14),"",VLOOKUP(ROW(E14),'入力シート'!$D:$U,16,FALSE))</f>
      </c>
      <c r="F19" s="89">
        <f>IF(MAX('入力シート'!$D:$D)&lt;ROW(F14),"",VLOOKUP(ROW(F14),'入力シート'!$D:$U,17,FALSE))</f>
      </c>
      <c r="G19" s="93">
        <f t="shared" si="0"/>
      </c>
      <c r="H19" s="65"/>
    </row>
    <row r="20" spans="1:8" ht="20.25" customHeight="1">
      <c r="A20" s="20">
        <f>IF(MAX('入力シート'!$D:$D)&lt;ROW(A15),"",VLOOKUP(ROW(A15),'入力シート'!$D:$U,14,FALSE))</f>
      </c>
      <c r="B20" s="18">
        <f>IF(MAX('入力シート'!$D:$D)&lt;ROW(B15),"",VLOOKUP(ROW(B15),'入力シート'!$D:$U,10,FALSE))</f>
      </c>
      <c r="C20" s="24">
        <f>IF(MAX('入力シート'!$D:$D)&lt;ROW(C15),"",VLOOKUP(ROW(C15),'入力シート'!$D:$U,11,FALSE))</f>
      </c>
      <c r="D20" s="76">
        <f>IF(MAX('入力シート'!$D:$D)&lt;ROW(D15),"",VLOOKUP(ROW(D15),'入力シート'!$D:$U,15,FALSE))</f>
      </c>
      <c r="E20" s="94">
        <f>IF(MAX('入力シート'!$D:$D)&lt;ROW(E15),"",VLOOKUP(ROW(E15),'入力シート'!$D:$U,16,FALSE))</f>
      </c>
      <c r="F20" s="89">
        <f>IF(MAX('入力シート'!$D:$D)&lt;ROW(F15),"",VLOOKUP(ROW(F15),'入力シート'!$D:$U,17,FALSE))</f>
      </c>
      <c r="G20" s="93">
        <f t="shared" si="0"/>
      </c>
      <c r="H20" s="65"/>
    </row>
    <row r="21" spans="1:8" ht="20.25" customHeight="1">
      <c r="A21" s="20">
        <f>IF(MAX('入力シート'!$D:$D)&lt;ROW(A16),"",VLOOKUP(ROW(A16),'入力シート'!$D:$U,14,FALSE))</f>
      </c>
      <c r="B21" s="18">
        <f>IF(MAX('入力シート'!$D:$D)&lt;ROW(B16),"",VLOOKUP(ROW(B16),'入力シート'!$D:$U,10,FALSE))</f>
      </c>
      <c r="C21" s="24">
        <f>IF(MAX('入力シート'!$D:$D)&lt;ROW(C16),"",VLOOKUP(ROW(C16),'入力シート'!$D:$U,11,FALSE))</f>
      </c>
      <c r="D21" s="76">
        <f>IF(MAX('入力シート'!$D:$D)&lt;ROW(D16),"",VLOOKUP(ROW(D16),'入力シート'!$D:$U,15,FALSE))</f>
      </c>
      <c r="E21" s="94">
        <f>IF(MAX('入力シート'!$D:$D)&lt;ROW(E16),"",VLOOKUP(ROW(E16),'入力シート'!$D:$U,16,FALSE))</f>
      </c>
      <c r="F21" s="89">
        <f>IF(MAX('入力シート'!$D:$D)&lt;ROW(F16),"",VLOOKUP(ROW(F16),'入力シート'!$D:$U,17,FALSE))</f>
      </c>
      <c r="G21" s="93">
        <f t="shared" si="0"/>
      </c>
      <c r="H21" s="65"/>
    </row>
    <row r="22" spans="1:8" ht="20.25" customHeight="1">
      <c r="A22" s="20">
        <f>IF(MAX('入力シート'!$D:$D)&lt;ROW(A17),"",VLOOKUP(ROW(A17),'入力シート'!$D:$U,14,FALSE))</f>
      </c>
      <c r="B22" s="18">
        <f>IF(MAX('入力シート'!$D:$D)&lt;ROW(B17),"",VLOOKUP(ROW(B17),'入力シート'!$D:$U,10,FALSE))</f>
      </c>
      <c r="C22" s="24">
        <f>IF(MAX('入力シート'!$D:$D)&lt;ROW(C17),"",VLOOKUP(ROW(C17),'入力シート'!$D:$U,11,FALSE))</f>
      </c>
      <c r="D22" s="76">
        <f>IF(MAX('入力シート'!$D:$D)&lt;ROW(D17),"",VLOOKUP(ROW(D17),'入力シート'!$D:$U,15,FALSE))</f>
      </c>
      <c r="E22" s="94">
        <f>IF(MAX('入力シート'!$D:$D)&lt;ROW(E17),"",VLOOKUP(ROW(E17),'入力シート'!$D:$U,16,FALSE))</f>
      </c>
      <c r="F22" s="89">
        <f>IF(MAX('入力シート'!$D:$D)&lt;ROW(F17),"",VLOOKUP(ROW(F17),'入力シート'!$D:$U,17,FALSE))</f>
      </c>
      <c r="G22" s="93">
        <f t="shared" si="0"/>
      </c>
      <c r="H22" s="65"/>
    </row>
    <row r="23" spans="1:8" ht="20.25" customHeight="1">
      <c r="A23" s="20">
        <f>IF(MAX('入力シート'!$D:$D)&lt;ROW(A18),"",VLOOKUP(ROW(A18),'入力シート'!$D:$U,14,FALSE))</f>
      </c>
      <c r="B23" s="18">
        <f>IF(MAX('入力シート'!$D:$D)&lt;ROW(B18),"",VLOOKUP(ROW(B18),'入力シート'!$D:$U,10,FALSE))</f>
      </c>
      <c r="C23" s="24">
        <f>IF(MAX('入力シート'!$D:$D)&lt;ROW(C18),"",VLOOKUP(ROW(C18),'入力シート'!$D:$U,11,FALSE))</f>
      </c>
      <c r="D23" s="76">
        <f>IF(MAX('入力シート'!$D:$D)&lt;ROW(D18),"",VLOOKUP(ROW(D18),'入力シート'!$D:$U,15,FALSE))</f>
      </c>
      <c r="E23" s="94">
        <f>IF(MAX('入力シート'!$D:$D)&lt;ROW(E18),"",VLOOKUP(ROW(E18),'入力シート'!$D:$U,16,FALSE))</f>
      </c>
      <c r="F23" s="89">
        <f>IF(MAX('入力シート'!$D:$D)&lt;ROW(F18),"",VLOOKUP(ROW(F18),'入力シート'!$D:$U,17,FALSE))</f>
      </c>
      <c r="G23" s="93">
        <f t="shared" si="0"/>
      </c>
      <c r="H23" s="65"/>
    </row>
    <row r="24" spans="1:8" ht="20.25" customHeight="1">
      <c r="A24" s="20">
        <f>IF(MAX('入力シート'!$D:$D)&lt;ROW(A19),"",VLOOKUP(ROW(A19),'入力シート'!$D:$U,14,FALSE))</f>
      </c>
      <c r="B24" s="18">
        <f>IF(MAX('入力シート'!$D:$D)&lt;ROW(B19),"",VLOOKUP(ROW(B19),'入力シート'!$D:$U,10,FALSE))</f>
      </c>
      <c r="C24" s="24">
        <f>IF(MAX('入力シート'!$D:$D)&lt;ROW(C19),"",VLOOKUP(ROW(C19),'入力シート'!$D:$U,11,FALSE))</f>
      </c>
      <c r="D24" s="76">
        <f>IF(MAX('入力シート'!$D:$D)&lt;ROW(D19),"",VLOOKUP(ROW(D19),'入力シート'!$D:$U,15,FALSE))</f>
      </c>
      <c r="E24" s="94">
        <f>IF(MAX('入力シート'!$D:$D)&lt;ROW(E19),"",VLOOKUP(ROW(E19),'入力シート'!$D:$U,16,FALSE))</f>
      </c>
      <c r="F24" s="89">
        <f>IF(MAX('入力シート'!$D:$D)&lt;ROW(F19),"",VLOOKUP(ROW(F19),'入力シート'!$D:$U,17,FALSE))</f>
      </c>
      <c r="G24" s="93">
        <f t="shared" si="0"/>
      </c>
      <c r="H24" s="65"/>
    </row>
    <row r="25" spans="1:8" ht="20.25" customHeight="1">
      <c r="A25" s="20">
        <f>IF(MAX('入力シート'!$D:$D)&lt;ROW(A20),"",VLOOKUP(ROW(A20),'入力シート'!$D:$U,14,FALSE))</f>
      </c>
      <c r="B25" s="18">
        <f>IF(MAX('入力シート'!$D:$D)&lt;ROW(B20),"",VLOOKUP(ROW(B20),'入力シート'!$D:$U,10,FALSE))</f>
      </c>
      <c r="C25" s="24">
        <f>IF(MAX('入力シート'!$D:$D)&lt;ROW(C20),"",VLOOKUP(ROW(C20),'入力シート'!$D:$U,11,FALSE))</f>
      </c>
      <c r="D25" s="76">
        <f>IF(MAX('入力シート'!$D:$D)&lt;ROW(D20),"",VLOOKUP(ROW(D20),'入力シート'!$D:$U,15,FALSE))</f>
      </c>
      <c r="E25" s="94">
        <f>IF(MAX('入力シート'!$D:$D)&lt;ROW(E20),"",VLOOKUP(ROW(E20),'入力シート'!$D:$U,16,FALSE))</f>
      </c>
      <c r="F25" s="89">
        <f>IF(MAX('入力シート'!$D:$D)&lt;ROW(F20),"",VLOOKUP(ROW(F20),'入力シート'!$D:$U,17,FALSE))</f>
      </c>
      <c r="G25" s="93">
        <f t="shared" si="0"/>
      </c>
      <c r="H25" s="65"/>
    </row>
    <row r="26" spans="1:8" ht="20.25" customHeight="1">
      <c r="A26" s="20">
        <f>IF(MAX('入力シート'!$D:$D)&lt;ROW(A21),"",VLOOKUP(ROW(A21),'入力シート'!$D:$U,14,FALSE))</f>
      </c>
      <c r="B26" s="18">
        <f>IF(MAX('入力シート'!$D:$D)&lt;ROW(B21),"",VLOOKUP(ROW(B21),'入力シート'!$D:$U,10,FALSE))</f>
      </c>
      <c r="C26" s="24">
        <f>IF(MAX('入力シート'!$D:$D)&lt;ROW(C21),"",VLOOKUP(ROW(C21),'入力シート'!$D:$U,11,FALSE))</f>
      </c>
      <c r="D26" s="76">
        <f>IF(MAX('入力シート'!$D:$D)&lt;ROW(D21),"",VLOOKUP(ROW(D21),'入力シート'!$D:$U,15,FALSE))</f>
      </c>
      <c r="E26" s="94">
        <f>IF(MAX('入力シート'!$D:$D)&lt;ROW(E21),"",VLOOKUP(ROW(E21),'入力シート'!$D:$U,16,FALSE))</f>
      </c>
      <c r="F26" s="89">
        <f>IF(MAX('入力シート'!$D:$D)&lt;ROW(F21),"",VLOOKUP(ROW(F21),'入力シート'!$D:$U,17,FALSE))</f>
      </c>
      <c r="G26" s="93">
        <f t="shared" si="0"/>
      </c>
      <c r="H26" s="65"/>
    </row>
    <row r="27" spans="1:8" ht="20.25" customHeight="1">
      <c r="A27" s="20">
        <f>IF(MAX('入力シート'!$D:$D)&lt;ROW(A22),"",VLOOKUP(ROW(A22),'入力シート'!$D:$U,14,FALSE))</f>
      </c>
      <c r="B27" s="18">
        <f>IF(MAX('入力シート'!$D:$D)&lt;ROW(B22),"",VLOOKUP(ROW(B22),'入力シート'!$D:$U,10,FALSE))</f>
      </c>
      <c r="C27" s="24">
        <f>IF(MAX('入力シート'!$D:$D)&lt;ROW(C22),"",VLOOKUP(ROW(C22),'入力シート'!$D:$U,11,FALSE))</f>
      </c>
      <c r="D27" s="76">
        <f>IF(MAX('入力シート'!$D:$D)&lt;ROW(D22),"",VLOOKUP(ROW(D22),'入力シート'!$D:$U,15,FALSE))</f>
      </c>
      <c r="E27" s="94">
        <f>IF(MAX('入力シート'!$D:$D)&lt;ROW(E22),"",VLOOKUP(ROW(E22),'入力シート'!$D:$U,16,FALSE))</f>
      </c>
      <c r="F27" s="89">
        <f>IF(MAX('入力シート'!$D:$D)&lt;ROW(F22),"",VLOOKUP(ROW(F22),'入力シート'!$D:$U,17,FALSE))</f>
      </c>
      <c r="G27" s="93">
        <f t="shared" si="0"/>
      </c>
      <c r="H27" s="65"/>
    </row>
    <row r="28" spans="1:8" ht="20.25" customHeight="1">
      <c r="A28" s="20">
        <f>IF(MAX('入力シート'!$D:$D)&lt;ROW(A23),"",VLOOKUP(ROW(A23),'入力シート'!$D:$U,14,FALSE))</f>
      </c>
      <c r="B28" s="18">
        <f>IF(MAX('入力シート'!$D:$D)&lt;ROW(B23),"",VLOOKUP(ROW(B23),'入力シート'!$D:$U,10,FALSE))</f>
      </c>
      <c r="C28" s="24">
        <f>IF(MAX('入力シート'!$D:$D)&lt;ROW(C23),"",VLOOKUP(ROW(C23),'入力シート'!$D:$U,11,FALSE))</f>
      </c>
      <c r="D28" s="76">
        <f>IF(MAX('入力シート'!$D:$D)&lt;ROW(D23),"",VLOOKUP(ROW(D23),'入力シート'!$D:$U,15,FALSE))</f>
      </c>
      <c r="E28" s="94">
        <f>IF(MAX('入力シート'!$D:$D)&lt;ROW(E23),"",VLOOKUP(ROW(E23),'入力シート'!$D:$U,16,FALSE))</f>
      </c>
      <c r="F28" s="89">
        <f>IF(MAX('入力シート'!$D:$D)&lt;ROW(F23),"",VLOOKUP(ROW(F23),'入力シート'!$D:$U,17,FALSE))</f>
      </c>
      <c r="G28" s="93">
        <f t="shared" si="0"/>
      </c>
      <c r="H28" s="65"/>
    </row>
    <row r="29" spans="1:8" ht="20.25" customHeight="1">
      <c r="A29" s="20">
        <f>IF(MAX('入力シート'!$D:$D)&lt;ROW(A24),"",VLOOKUP(ROW(A24),'入力シート'!$D:$U,14,FALSE))</f>
      </c>
      <c r="B29" s="18">
        <f>IF(MAX('入力シート'!$D:$D)&lt;ROW(B24),"",VLOOKUP(ROW(B24),'入力シート'!$D:$U,10,FALSE))</f>
      </c>
      <c r="C29" s="24">
        <f>IF(MAX('入力シート'!$D:$D)&lt;ROW(C24),"",VLOOKUP(ROW(C24),'入力シート'!$D:$U,11,FALSE))</f>
      </c>
      <c r="D29" s="76">
        <f>IF(MAX('入力シート'!$D:$D)&lt;ROW(D24),"",VLOOKUP(ROW(D24),'入力シート'!$D:$U,15,FALSE))</f>
      </c>
      <c r="E29" s="94">
        <f>IF(MAX('入力シート'!$D:$D)&lt;ROW(E24),"",VLOOKUP(ROW(E24),'入力シート'!$D:$U,16,FALSE))</f>
      </c>
      <c r="F29" s="89">
        <f>IF(MAX('入力シート'!$D:$D)&lt;ROW(F24),"",VLOOKUP(ROW(F24),'入力シート'!$D:$U,17,FALSE))</f>
      </c>
      <c r="G29" s="93">
        <f t="shared" si="0"/>
      </c>
      <c r="H29" s="65"/>
    </row>
    <row r="30" spans="1:8" ht="20.25" customHeight="1">
      <c r="A30" s="20">
        <f>IF(MAX('入力シート'!$D:$D)&lt;ROW(A25),"",VLOOKUP(ROW(A25),'入力シート'!$D:$U,14,FALSE))</f>
      </c>
      <c r="B30" s="18">
        <f>IF(MAX('入力シート'!$D:$D)&lt;ROW(B25),"",VLOOKUP(ROW(B25),'入力シート'!$D:$U,10,FALSE))</f>
      </c>
      <c r="C30" s="24">
        <f>IF(MAX('入力シート'!$D:$D)&lt;ROW(C25),"",VLOOKUP(ROW(C25),'入力シート'!$D:$U,11,FALSE))</f>
      </c>
      <c r="D30" s="76">
        <f>IF(MAX('入力シート'!$D:$D)&lt;ROW(D25),"",VLOOKUP(ROW(D25),'入力シート'!$D:$U,15,FALSE))</f>
      </c>
      <c r="E30" s="94">
        <f>IF(MAX('入力シート'!$D:$D)&lt;ROW(E25),"",VLOOKUP(ROW(E25),'入力シート'!$D:$U,16,FALSE))</f>
      </c>
      <c r="F30" s="89">
        <f>IF(MAX('入力シート'!$D:$D)&lt;ROW(F25),"",VLOOKUP(ROW(F25),'入力シート'!$D:$U,17,FALSE))</f>
      </c>
      <c r="G30" s="93">
        <f t="shared" si="0"/>
      </c>
      <c r="H30" s="65"/>
    </row>
    <row r="31" spans="1:8" ht="20.25" customHeight="1">
      <c r="A31" s="20">
        <f>IF(MAX('入力シート'!$D:$D)&lt;ROW(A26),"",VLOOKUP(ROW(A26),'入力シート'!$D:$U,14,FALSE))</f>
      </c>
      <c r="B31" s="18">
        <f>IF(MAX('入力シート'!$D:$D)&lt;ROW(B26),"",VLOOKUP(ROW(B26),'入力シート'!$D:$U,10,FALSE))</f>
      </c>
      <c r="C31" s="24">
        <f>IF(MAX('入力シート'!$D:$D)&lt;ROW(C26),"",VLOOKUP(ROW(C26),'入力シート'!$D:$U,11,FALSE))</f>
      </c>
      <c r="D31" s="76">
        <f>IF(MAX('入力シート'!$D:$D)&lt;ROW(D26),"",VLOOKUP(ROW(D26),'入力シート'!$D:$U,15,FALSE))</f>
      </c>
      <c r="E31" s="94">
        <f>IF(MAX('入力シート'!$D:$D)&lt;ROW(E26),"",VLOOKUP(ROW(E26),'入力シート'!$D:$U,16,FALSE))</f>
      </c>
      <c r="F31" s="89">
        <f>IF(MAX('入力シート'!$D:$D)&lt;ROW(F26),"",VLOOKUP(ROW(F26),'入力シート'!$D:$U,17,FALSE))</f>
      </c>
      <c r="G31" s="93">
        <f t="shared" si="0"/>
      </c>
      <c r="H31" s="65"/>
    </row>
    <row r="32" spans="1:8" ht="20.25" customHeight="1">
      <c r="A32" s="20">
        <f>IF(MAX('入力シート'!$D:$D)&lt;ROW(A27),"",VLOOKUP(ROW(A27),'入力シート'!$D:$U,14,FALSE))</f>
      </c>
      <c r="B32" s="18">
        <f>IF(MAX('入力シート'!$D:$D)&lt;ROW(B27),"",VLOOKUP(ROW(B27),'入力シート'!$D:$U,10,FALSE))</f>
      </c>
      <c r="C32" s="24">
        <f>IF(MAX('入力シート'!$D:$D)&lt;ROW(C27),"",VLOOKUP(ROW(C27),'入力シート'!$D:$U,11,FALSE))</f>
      </c>
      <c r="D32" s="76">
        <f>IF(MAX('入力シート'!$D:$D)&lt;ROW(D27),"",VLOOKUP(ROW(D27),'入力シート'!$D:$U,15,FALSE))</f>
      </c>
      <c r="E32" s="94">
        <f>IF(MAX('入力シート'!$D:$D)&lt;ROW(E27),"",VLOOKUP(ROW(E27),'入力シート'!$D:$U,16,FALSE))</f>
      </c>
      <c r="F32" s="89">
        <f>IF(MAX('入力シート'!$D:$D)&lt;ROW(F27),"",VLOOKUP(ROW(F27),'入力シート'!$D:$U,17,FALSE))</f>
      </c>
      <c r="G32" s="93">
        <f t="shared" si="0"/>
      </c>
      <c r="H32" s="65"/>
    </row>
    <row r="33" spans="1:8" ht="20.25" customHeight="1">
      <c r="A33" s="20">
        <f>IF(MAX('入力シート'!$D:$D)&lt;ROW(A28),"",VLOOKUP(ROW(A28),'入力シート'!$D:$U,14,FALSE))</f>
      </c>
      <c r="B33" s="18">
        <f>IF(MAX('入力シート'!$D:$D)&lt;ROW(B28),"",VLOOKUP(ROW(B28),'入力シート'!$D:$U,10,FALSE))</f>
      </c>
      <c r="C33" s="24">
        <f>IF(MAX('入力シート'!$D:$D)&lt;ROW(C28),"",VLOOKUP(ROW(C28),'入力シート'!$D:$U,11,FALSE))</f>
      </c>
      <c r="D33" s="76">
        <f>IF(MAX('入力シート'!$D:$D)&lt;ROW(D28),"",VLOOKUP(ROW(D28),'入力シート'!$D:$U,15,FALSE))</f>
      </c>
      <c r="E33" s="94">
        <f>IF(MAX('入力シート'!$D:$D)&lt;ROW(E28),"",VLOOKUP(ROW(E28),'入力シート'!$D:$U,16,FALSE))</f>
      </c>
      <c r="F33" s="89">
        <f>IF(MAX('入力シート'!$D:$D)&lt;ROW(F28),"",VLOOKUP(ROW(F28),'入力シート'!$D:$U,17,FALSE))</f>
      </c>
      <c r="G33" s="93">
        <f t="shared" si="0"/>
      </c>
      <c r="H33" s="65"/>
    </row>
    <row r="34" spans="1:8" ht="20.25" customHeight="1">
      <c r="A34" s="25">
        <f>IF(MAX('入力シート'!$D:$D)&lt;ROW(A29),"",VLOOKUP(ROW(A29),'入力シート'!$D:$U,14,FALSE))</f>
      </c>
      <c r="B34" s="26">
        <f>IF(MAX('入力シート'!$D:$D)&lt;ROW(B29),"",VLOOKUP(ROW(B29),'入力シート'!$D:$U,10,FALSE))</f>
      </c>
      <c r="C34" s="27">
        <f>IF(MAX('入力シート'!$D:$D)&lt;ROW(C29),"",VLOOKUP(ROW(C29),'入力シート'!$D:$U,11,FALSE))</f>
      </c>
      <c r="D34" s="77">
        <f>IF(MAX('入力シート'!$D:$D)&lt;ROW(D29),"",VLOOKUP(ROW(D29),'入力シート'!$D:$U,15,FALSE))</f>
      </c>
      <c r="E34" s="95">
        <f>IF(MAX('入力シート'!$D:$D)&lt;ROW(E29),"",VLOOKUP(ROW(E29),'入力シート'!$D:$U,16,FALSE))</f>
      </c>
      <c r="F34" s="96">
        <f>IF(MAX('入力シート'!$D:$D)&lt;ROW(F29),"",VLOOKUP(ROW(F29),'入力シート'!$D:$U,17,FALSE))</f>
      </c>
      <c r="G34" s="97">
        <f t="shared" si="0"/>
      </c>
      <c r="H34" s="66"/>
    </row>
    <row r="35" spans="1:8" ht="20.25" customHeight="1">
      <c r="A35" s="197" t="s">
        <v>5</v>
      </c>
      <c r="B35" s="198"/>
      <c r="C35" s="198"/>
      <c r="D35" s="199"/>
      <c r="E35" s="98">
        <f>SUM(E5:E34)</f>
        <v>0</v>
      </c>
      <c r="F35" s="99">
        <f>SUM(F5:F34)</f>
        <v>0</v>
      </c>
      <c r="G35" s="100">
        <f>E35-F35</f>
        <v>0</v>
      </c>
      <c r="H35" s="67"/>
    </row>
    <row r="36" ht="22.5" customHeight="1">
      <c r="H36" s="2" t="s">
        <v>6</v>
      </c>
    </row>
    <row r="37" spans="1:8" ht="22.5" customHeight="1">
      <c r="A37" s="43"/>
      <c r="B37" s="43"/>
      <c r="C37" s="43"/>
      <c r="D37" s="48" t="str">
        <f>"令和"&amp;'入力シート'!$R$1&amp;"年度大分県高文連"</f>
        <v>令和6年度大分県高文連</v>
      </c>
      <c r="E37" s="3">
        <f>IF('入力シート'!$R$2="","",'入力シート'!$R$2)</f>
      </c>
      <c r="F37" s="196" t="s">
        <v>61</v>
      </c>
      <c r="G37" s="196"/>
      <c r="H37" s="3" t="s">
        <v>96</v>
      </c>
    </row>
    <row r="38" spans="1:8" ht="22.5" customHeight="1">
      <c r="A38" s="49" t="s">
        <v>74</v>
      </c>
      <c r="B38" s="49"/>
      <c r="C38" s="49"/>
      <c r="D38" s="4"/>
      <c r="F38" s="36"/>
      <c r="G38" s="112"/>
      <c r="H38" s="113"/>
    </row>
    <row r="39" spans="1:4" ht="4.5" customHeight="1">
      <c r="A39" s="5"/>
      <c r="B39" s="5"/>
      <c r="C39" s="5"/>
      <c r="D39" s="4"/>
    </row>
    <row r="40" spans="1:8" ht="20.25" customHeight="1">
      <c r="A40" s="47" t="s">
        <v>75</v>
      </c>
      <c r="B40" s="11" t="s">
        <v>7</v>
      </c>
      <c r="C40" s="12" t="s">
        <v>8</v>
      </c>
      <c r="D40" s="13" t="s">
        <v>10</v>
      </c>
      <c r="E40" s="34" t="s">
        <v>2</v>
      </c>
      <c r="F40" s="35" t="s">
        <v>3</v>
      </c>
      <c r="G40" s="41" t="s">
        <v>4</v>
      </c>
      <c r="H40" s="33" t="s">
        <v>47</v>
      </c>
    </row>
    <row r="41" spans="1:8" ht="20.25" customHeight="1">
      <c r="A41" s="19"/>
      <c r="B41" s="21"/>
      <c r="C41" s="22"/>
      <c r="D41" s="73" t="s">
        <v>97</v>
      </c>
      <c r="E41" s="88">
        <f>E35</f>
        <v>0</v>
      </c>
      <c r="F41" s="89">
        <f>F35</f>
        <v>0</v>
      </c>
      <c r="G41" s="90">
        <f>G35</f>
        <v>0</v>
      </c>
      <c r="H41" s="64"/>
    </row>
    <row r="42" spans="1:8" ht="20.25" customHeight="1">
      <c r="A42" s="20">
        <f>IF(MAX('入力シート'!$D:$D)&lt;ROW(A30),"",VLOOKUP(ROW(A30),'入力シート'!$D:$U,14,FALSE))</f>
      </c>
      <c r="B42" s="18">
        <f>IF(MAX('入力シート'!$D:$D)&lt;ROW(B30),"",VLOOKUP(ROW(B30),'入力シート'!$D:$U,10,FALSE))</f>
      </c>
      <c r="C42" s="50">
        <f>IF(MAX('入力シート'!$D:$D)&lt;ROW(C30),"",VLOOKUP(ROW(C30),'入力シート'!$D:$U,11,FALSE))</f>
      </c>
      <c r="D42" s="74">
        <f>IF(MAX('入力シート'!$D:$D)&lt;ROW(D30),"",VLOOKUP(ROW(D30),'入力シート'!$D:$U,15,FALSE))</f>
      </c>
      <c r="E42" s="91">
        <f>IF(MAX('入力シート'!$D:$D)&lt;ROW(E30),"",VLOOKUP(ROW(E30),'入力シート'!$D:$U,16,FALSE))</f>
      </c>
      <c r="F42" s="92">
        <f>IF(MAX('入力シート'!$D:$D)&lt;ROW(F30),"",VLOOKUP(ROW(F30),'入力シート'!$D:$U,17,FALSE))</f>
      </c>
      <c r="G42" s="93">
        <f>IF(AND(E42="",F42=""),"",G41+E42-F42)</f>
      </c>
      <c r="H42" s="65"/>
    </row>
    <row r="43" spans="1:8" ht="20.25" customHeight="1">
      <c r="A43" s="20">
        <f>IF(MAX('入力シート'!$D:$D)&lt;ROW(A31),"",VLOOKUP(ROW(A31),'入力シート'!$D:$U,14,FALSE))</f>
      </c>
      <c r="B43" s="18">
        <f>IF(MAX('入力シート'!$D:$D)&lt;ROW(B31),"",VLOOKUP(ROW(B31),'入力シート'!$D:$U,10,FALSE))</f>
      </c>
      <c r="C43" s="50">
        <f>IF(MAX('入力シート'!$D:$D)&lt;ROW(C31),"",VLOOKUP(ROW(C31),'入力シート'!$D:$U,11,FALSE))</f>
      </c>
      <c r="D43" s="74">
        <f>IF(MAX('入力シート'!$D:$D)&lt;ROW(D31),"",VLOOKUP(ROW(D31),'入力シート'!$D:$U,15,FALSE))</f>
      </c>
      <c r="E43" s="91">
        <f>IF(MAX('入力シート'!$D:$D)&lt;ROW(E31),"",VLOOKUP(ROW(E31),'入力シート'!$D:$U,16,FALSE))</f>
      </c>
      <c r="F43" s="89">
        <f>IF(MAX('入力シート'!$D:$D)&lt;ROW(F31),"",VLOOKUP(ROW(F31),'入力シート'!$D:$U,17,FALSE))</f>
      </c>
      <c r="G43" s="93">
        <f aca="true" t="shared" si="1" ref="G43:G70">IF(AND(E43="",F43=""),"",G42+E43-F43)</f>
      </c>
      <c r="H43" s="65"/>
    </row>
    <row r="44" spans="1:8" ht="20.25" customHeight="1">
      <c r="A44" s="20">
        <f>IF(MAX('入力シート'!$D:$D)&lt;ROW(A32),"",VLOOKUP(ROW(A32),'入力シート'!$D:$U,14,FALSE))</f>
      </c>
      <c r="B44" s="18">
        <f>IF(MAX('入力シート'!$D:$D)&lt;ROW(B32),"",VLOOKUP(ROW(B32),'入力シート'!$D:$U,10,FALSE))</f>
      </c>
      <c r="C44" s="50">
        <f>IF(MAX('入力シート'!$D:$D)&lt;ROW(C32),"",VLOOKUP(ROW(C32),'入力シート'!$D:$U,11,FALSE))</f>
      </c>
      <c r="D44" s="74">
        <f>IF(MAX('入力シート'!$D:$D)&lt;ROW(D32),"",VLOOKUP(ROW(D32),'入力シート'!$D:$U,15,FALSE))</f>
      </c>
      <c r="E44" s="91">
        <f>IF(MAX('入力シート'!$D:$D)&lt;ROW(E32),"",VLOOKUP(ROW(E32),'入力シート'!$D:$U,16,FALSE))</f>
      </c>
      <c r="F44" s="89">
        <f>IF(MAX('入力シート'!$D:$D)&lt;ROW(F32),"",VLOOKUP(ROW(F32),'入力シート'!$D:$U,17,FALSE))</f>
      </c>
      <c r="G44" s="93">
        <f t="shared" si="1"/>
      </c>
      <c r="H44" s="65"/>
    </row>
    <row r="45" spans="1:8" ht="20.25" customHeight="1">
      <c r="A45" s="20">
        <f>IF(MAX('入力シート'!$D:$D)&lt;ROW(A33),"",VLOOKUP(ROW(A33),'入力シート'!$D:$U,14,FALSE))</f>
      </c>
      <c r="B45" s="18">
        <f>IF(MAX('入力シート'!$D:$D)&lt;ROW(B33),"",VLOOKUP(ROW(B33),'入力シート'!$D:$U,10,FALSE))</f>
      </c>
      <c r="C45" s="50">
        <f>IF(MAX('入力シート'!$D:$D)&lt;ROW(C33),"",VLOOKUP(ROW(C33),'入力シート'!$D:$U,11,FALSE))</f>
      </c>
      <c r="D45" s="74">
        <f>IF(MAX('入力シート'!$D:$D)&lt;ROW(D33),"",VLOOKUP(ROW(D33),'入力シート'!$D:$U,15,FALSE))</f>
      </c>
      <c r="E45" s="91">
        <f>IF(MAX('入力シート'!$D:$D)&lt;ROW(E33),"",VLOOKUP(ROW(E33),'入力シート'!$D:$U,16,FALSE))</f>
      </c>
      <c r="F45" s="89">
        <f>IF(MAX('入力シート'!$D:$D)&lt;ROW(F33),"",VLOOKUP(ROW(F33),'入力シート'!$D:$U,17,FALSE))</f>
      </c>
      <c r="G45" s="93">
        <f t="shared" si="1"/>
      </c>
      <c r="H45" s="65"/>
    </row>
    <row r="46" spans="1:8" ht="20.25" customHeight="1">
      <c r="A46" s="20">
        <f>IF(MAX('入力シート'!$D:$D)&lt;ROW(A34),"",VLOOKUP(ROW(A34),'入力シート'!$D:$U,14,FALSE))</f>
      </c>
      <c r="B46" s="18">
        <f>IF(MAX('入力シート'!$D:$D)&lt;ROW(B34),"",VLOOKUP(ROW(B34),'入力シート'!$D:$U,10,FALSE))</f>
      </c>
      <c r="C46" s="50">
        <f>IF(MAX('入力シート'!$D:$D)&lt;ROW(C34),"",VLOOKUP(ROW(C34),'入力シート'!$D:$U,11,FALSE))</f>
      </c>
      <c r="D46" s="74">
        <f>IF(MAX('入力シート'!$D:$D)&lt;ROW(D34),"",VLOOKUP(ROW(D34),'入力シート'!$D:$U,15,FALSE))</f>
      </c>
      <c r="E46" s="91">
        <f>IF(MAX('入力シート'!$D:$D)&lt;ROW(E34),"",VLOOKUP(ROW(E34),'入力シート'!$D:$U,16,FALSE))</f>
      </c>
      <c r="F46" s="89">
        <f>IF(MAX('入力シート'!$D:$D)&lt;ROW(F34),"",VLOOKUP(ROW(F34),'入力シート'!$D:$U,17,FALSE))</f>
      </c>
      <c r="G46" s="93">
        <f t="shared" si="1"/>
      </c>
      <c r="H46" s="65"/>
    </row>
    <row r="47" spans="1:8" ht="20.25" customHeight="1">
      <c r="A47" s="20">
        <f>IF(MAX('入力シート'!$D:$D)&lt;ROW(A35),"",VLOOKUP(ROW(A35),'入力シート'!$D:$U,14,FALSE))</f>
      </c>
      <c r="B47" s="18">
        <f>IF(MAX('入力シート'!$D:$D)&lt;ROW(B35),"",VLOOKUP(ROW(B35),'入力シート'!$D:$U,10,FALSE))</f>
      </c>
      <c r="C47" s="24">
        <f>IF(MAX('入力シート'!$D:$D)&lt;ROW(C35),"",VLOOKUP(ROW(C35),'入力シート'!$D:$U,11,FALSE))</f>
      </c>
      <c r="D47" s="75">
        <f>IF(MAX('入力シート'!$D:$D)&lt;ROW(D35),"",VLOOKUP(ROW(D35),'入力シート'!$D:$U,15,FALSE))</f>
      </c>
      <c r="E47" s="91">
        <f>IF(MAX('入力シート'!$D:$D)&lt;ROW(E35),"",VLOOKUP(ROW(E35),'入力シート'!$D:$U,16,FALSE))</f>
      </c>
      <c r="F47" s="89">
        <f>IF(MAX('入力シート'!$D:$D)&lt;ROW(F35),"",VLOOKUP(ROW(F35),'入力シート'!$D:$U,17,FALSE))</f>
      </c>
      <c r="G47" s="93">
        <f t="shared" si="1"/>
      </c>
      <c r="H47" s="65"/>
    </row>
    <row r="48" spans="1:8" ht="20.25" customHeight="1">
      <c r="A48" s="20">
        <f>IF(MAX('入力シート'!$D:$D)&lt;ROW(A36),"",VLOOKUP(ROW(A36),'入力シート'!$D:$U,14,FALSE))</f>
      </c>
      <c r="B48" s="18">
        <f>IF(MAX('入力シート'!$D:$D)&lt;ROW(B36),"",VLOOKUP(ROW(B36),'入力シート'!$D:$U,10,FALSE))</f>
      </c>
      <c r="C48" s="24">
        <f>IF(MAX('入力シート'!$D:$D)&lt;ROW(C36),"",VLOOKUP(ROW(C36),'入力シート'!$D:$U,11,FALSE))</f>
      </c>
      <c r="D48" s="75">
        <f>IF(MAX('入力シート'!$D:$D)&lt;ROW(D36),"",VLOOKUP(ROW(D36),'入力シート'!$D:$U,15,FALSE))</f>
      </c>
      <c r="E48" s="91">
        <f>IF(MAX('入力シート'!$D:$D)&lt;ROW(E36),"",VLOOKUP(ROW(E36),'入力シート'!$D:$U,16,FALSE))</f>
      </c>
      <c r="F48" s="89">
        <f>IF(MAX('入力シート'!$D:$D)&lt;ROW(F36),"",VLOOKUP(ROW(F36),'入力シート'!$D:$U,17,FALSE))</f>
      </c>
      <c r="G48" s="93">
        <f t="shared" si="1"/>
      </c>
      <c r="H48" s="65"/>
    </row>
    <row r="49" spans="1:8" ht="20.25" customHeight="1">
      <c r="A49" s="20">
        <f>IF(MAX('入力シート'!$D:$D)&lt;ROW(A37),"",VLOOKUP(ROW(A37),'入力シート'!$D:$U,14,FALSE))</f>
      </c>
      <c r="B49" s="18">
        <f>IF(MAX('入力シート'!$D:$D)&lt;ROW(B37),"",VLOOKUP(ROW(B37),'入力シート'!$D:$U,10,FALSE))</f>
      </c>
      <c r="C49" s="24">
        <f>IF(MAX('入力シート'!$D:$D)&lt;ROW(C37),"",VLOOKUP(ROW(C37),'入力シート'!$D:$U,11,FALSE))</f>
      </c>
      <c r="D49" s="76">
        <f>IF(MAX('入力シート'!$D:$D)&lt;ROW(D37),"",VLOOKUP(ROW(D37),'入力シート'!$D:$U,15,FALSE))</f>
      </c>
      <c r="E49" s="94">
        <f>IF(MAX('入力シート'!$D:$D)&lt;ROW(E37),"",VLOOKUP(ROW(E37),'入力シート'!$D:$U,16,FALSE))</f>
      </c>
      <c r="F49" s="89">
        <f>IF(MAX('入力シート'!$D:$D)&lt;ROW(F37),"",VLOOKUP(ROW(F37),'入力シート'!$D:$U,17,FALSE))</f>
      </c>
      <c r="G49" s="93">
        <f t="shared" si="1"/>
      </c>
      <c r="H49" s="65"/>
    </row>
    <row r="50" spans="1:8" ht="20.25" customHeight="1">
      <c r="A50" s="20">
        <f>IF(MAX('入力シート'!$D:$D)&lt;ROW(A38),"",VLOOKUP(ROW(A38),'入力シート'!$D:$U,14,FALSE))</f>
      </c>
      <c r="B50" s="18">
        <f>IF(MAX('入力シート'!$D:$D)&lt;ROW(B38),"",VLOOKUP(ROW(B38),'入力シート'!$D:$U,10,FALSE))</f>
      </c>
      <c r="C50" s="24">
        <f>IF(MAX('入力シート'!$D:$D)&lt;ROW(C38),"",VLOOKUP(ROW(C38),'入力シート'!$D:$U,11,FALSE))</f>
      </c>
      <c r="D50" s="76">
        <f>IF(MAX('入力シート'!$D:$D)&lt;ROW(D38),"",VLOOKUP(ROW(D38),'入力シート'!$D:$U,15,FALSE))</f>
      </c>
      <c r="E50" s="94">
        <f>IF(MAX('入力シート'!$D:$D)&lt;ROW(E38),"",VLOOKUP(ROW(E38),'入力シート'!$D:$U,16,FALSE))</f>
      </c>
      <c r="F50" s="89">
        <f>IF(MAX('入力シート'!$D:$D)&lt;ROW(F38),"",VLOOKUP(ROW(F38),'入力シート'!$D:$U,17,FALSE))</f>
      </c>
      <c r="G50" s="93">
        <f t="shared" si="1"/>
      </c>
      <c r="H50" s="65"/>
    </row>
    <row r="51" spans="1:8" ht="20.25" customHeight="1">
      <c r="A51" s="20">
        <f>IF(MAX('入力シート'!$D:$D)&lt;ROW(A39),"",VLOOKUP(ROW(A39),'入力シート'!$D:$U,14,FALSE))</f>
      </c>
      <c r="B51" s="18">
        <f>IF(MAX('入力シート'!$D:$D)&lt;ROW(B39),"",VLOOKUP(ROW(B39),'入力シート'!$D:$U,10,FALSE))</f>
      </c>
      <c r="C51" s="24">
        <f>IF(MAX('入力シート'!$D:$D)&lt;ROW(C39),"",VLOOKUP(ROW(C39),'入力シート'!$D:$U,11,FALSE))</f>
      </c>
      <c r="D51" s="76">
        <f>IF(MAX('入力シート'!$D:$D)&lt;ROW(D39),"",VLOOKUP(ROW(D39),'入力シート'!$D:$U,15,FALSE))</f>
      </c>
      <c r="E51" s="94">
        <f>IF(MAX('入力シート'!$D:$D)&lt;ROW(E39),"",VLOOKUP(ROW(E39),'入力シート'!$D:$U,16,FALSE))</f>
      </c>
      <c r="F51" s="89">
        <f>IF(MAX('入力シート'!$D:$D)&lt;ROW(F39),"",VLOOKUP(ROW(F39),'入力シート'!$D:$U,17,FALSE))</f>
      </c>
      <c r="G51" s="93">
        <f t="shared" si="1"/>
      </c>
      <c r="H51" s="65"/>
    </row>
    <row r="52" spans="1:8" ht="20.25" customHeight="1">
      <c r="A52" s="20">
        <f>IF(MAX('入力シート'!$D:$D)&lt;ROW(A40),"",VLOOKUP(ROW(A40),'入力シート'!$D:$U,14,FALSE))</f>
      </c>
      <c r="B52" s="18">
        <f>IF(MAX('入力シート'!$D:$D)&lt;ROW(B40),"",VLOOKUP(ROW(B40),'入力シート'!$D:$U,10,FALSE))</f>
      </c>
      <c r="C52" s="24">
        <f>IF(MAX('入力シート'!$D:$D)&lt;ROW(C40),"",VLOOKUP(ROW(C40),'入力シート'!$D:$U,11,FALSE))</f>
      </c>
      <c r="D52" s="76">
        <f>IF(MAX('入力シート'!$D:$D)&lt;ROW(D40),"",VLOOKUP(ROW(D40),'入力シート'!$D:$U,15,FALSE))</f>
      </c>
      <c r="E52" s="94">
        <f>IF(MAX('入力シート'!$D:$D)&lt;ROW(E40),"",VLOOKUP(ROW(E40),'入力シート'!$D:$U,16,FALSE))</f>
      </c>
      <c r="F52" s="89">
        <f>IF(MAX('入力シート'!$D:$D)&lt;ROW(F40),"",VLOOKUP(ROW(F40),'入力シート'!$D:$U,17,FALSE))</f>
      </c>
      <c r="G52" s="93">
        <f t="shared" si="1"/>
      </c>
      <c r="H52" s="65"/>
    </row>
    <row r="53" spans="1:8" ht="20.25" customHeight="1">
      <c r="A53" s="20">
        <f>IF(MAX('入力シート'!$D:$D)&lt;ROW(A41),"",VLOOKUP(ROW(A41),'入力シート'!$D:$U,14,FALSE))</f>
      </c>
      <c r="B53" s="18">
        <f>IF(MAX('入力シート'!$D:$D)&lt;ROW(B41),"",VLOOKUP(ROW(B41),'入力シート'!$D:$U,10,FALSE))</f>
      </c>
      <c r="C53" s="24">
        <f>IF(MAX('入力シート'!$D:$D)&lt;ROW(C41),"",VLOOKUP(ROW(C41),'入力シート'!$D:$U,11,FALSE))</f>
      </c>
      <c r="D53" s="76">
        <f>IF(MAX('入力シート'!$D:$D)&lt;ROW(D41),"",VLOOKUP(ROW(D41),'入力シート'!$D:$U,15,FALSE))</f>
      </c>
      <c r="E53" s="94">
        <f>IF(MAX('入力シート'!$D:$D)&lt;ROW(E41),"",VLOOKUP(ROW(E41),'入力シート'!$D:$U,16,FALSE))</f>
      </c>
      <c r="F53" s="89">
        <f>IF(MAX('入力シート'!$D:$D)&lt;ROW(F41),"",VLOOKUP(ROW(F41),'入力シート'!$D:$U,17,FALSE))</f>
      </c>
      <c r="G53" s="93">
        <f t="shared" si="1"/>
      </c>
      <c r="H53" s="65"/>
    </row>
    <row r="54" spans="1:8" ht="20.25" customHeight="1">
      <c r="A54" s="20">
        <f>IF(MAX('入力シート'!$D:$D)&lt;ROW(A42),"",VLOOKUP(ROW(A42),'入力シート'!$D:$U,14,FALSE))</f>
      </c>
      <c r="B54" s="18">
        <f>IF(MAX('入力シート'!$D:$D)&lt;ROW(B42),"",VLOOKUP(ROW(B42),'入力シート'!$D:$U,10,FALSE))</f>
      </c>
      <c r="C54" s="24">
        <f>IF(MAX('入力シート'!$D:$D)&lt;ROW(C42),"",VLOOKUP(ROW(C42),'入力シート'!$D:$U,11,FALSE))</f>
      </c>
      <c r="D54" s="76">
        <f>IF(MAX('入力シート'!$D:$D)&lt;ROW(D42),"",VLOOKUP(ROW(D42),'入力シート'!$D:$U,15,FALSE))</f>
      </c>
      <c r="E54" s="94">
        <f>IF(MAX('入力シート'!$D:$D)&lt;ROW(E42),"",VLOOKUP(ROW(E42),'入力シート'!$D:$U,16,FALSE))</f>
      </c>
      <c r="F54" s="89">
        <f>IF(MAX('入力シート'!$D:$D)&lt;ROW(F42),"",VLOOKUP(ROW(F42),'入力シート'!$D:$U,17,FALSE))</f>
      </c>
      <c r="G54" s="93">
        <f t="shared" si="1"/>
      </c>
      <c r="H54" s="65"/>
    </row>
    <row r="55" spans="1:8" ht="20.25" customHeight="1">
      <c r="A55" s="20">
        <f>IF(MAX('入力シート'!$D:$D)&lt;ROW(A43),"",VLOOKUP(ROW(A43),'入力シート'!$D:$U,14,FALSE))</f>
      </c>
      <c r="B55" s="18">
        <f>IF(MAX('入力シート'!$D:$D)&lt;ROW(B43),"",VLOOKUP(ROW(B43),'入力シート'!$D:$U,10,FALSE))</f>
      </c>
      <c r="C55" s="24">
        <f>IF(MAX('入力シート'!$D:$D)&lt;ROW(C43),"",VLOOKUP(ROW(C43),'入力シート'!$D:$U,11,FALSE))</f>
      </c>
      <c r="D55" s="76">
        <f>IF(MAX('入力シート'!$D:$D)&lt;ROW(D43),"",VLOOKUP(ROW(D43),'入力シート'!$D:$U,15,FALSE))</f>
      </c>
      <c r="E55" s="94">
        <f>IF(MAX('入力シート'!$D:$D)&lt;ROW(E43),"",VLOOKUP(ROW(E43),'入力シート'!$D:$U,16,FALSE))</f>
      </c>
      <c r="F55" s="89">
        <f>IF(MAX('入力シート'!$D:$D)&lt;ROW(F43),"",VLOOKUP(ROW(F43),'入力シート'!$D:$U,17,FALSE))</f>
      </c>
      <c r="G55" s="93">
        <f t="shared" si="1"/>
      </c>
      <c r="H55" s="65"/>
    </row>
    <row r="56" spans="1:8" ht="20.25" customHeight="1">
      <c r="A56" s="20">
        <f>IF(MAX('入力シート'!$D:$D)&lt;ROW(A44),"",VLOOKUP(ROW(A44),'入力シート'!$D:$U,14,FALSE))</f>
      </c>
      <c r="B56" s="18">
        <f>IF(MAX('入力シート'!$D:$D)&lt;ROW(B44),"",VLOOKUP(ROW(B44),'入力シート'!$D:$U,10,FALSE))</f>
      </c>
      <c r="C56" s="24">
        <f>IF(MAX('入力シート'!$D:$D)&lt;ROW(C44),"",VLOOKUP(ROW(C44),'入力シート'!$D:$U,11,FALSE))</f>
      </c>
      <c r="D56" s="76">
        <f>IF(MAX('入力シート'!$D:$D)&lt;ROW(D44),"",VLOOKUP(ROW(D44),'入力シート'!$D:$U,15,FALSE))</f>
      </c>
      <c r="E56" s="94">
        <f>IF(MAX('入力シート'!$D:$D)&lt;ROW(E44),"",VLOOKUP(ROW(E44),'入力シート'!$D:$U,16,FALSE))</f>
      </c>
      <c r="F56" s="89">
        <f>IF(MAX('入力シート'!$D:$D)&lt;ROW(F44),"",VLOOKUP(ROW(F44),'入力シート'!$D:$U,17,FALSE))</f>
      </c>
      <c r="G56" s="93">
        <f t="shared" si="1"/>
      </c>
      <c r="H56" s="65"/>
    </row>
    <row r="57" spans="1:8" ht="20.25" customHeight="1">
      <c r="A57" s="20">
        <f>IF(MAX('入力シート'!$D:$D)&lt;ROW(A45),"",VLOOKUP(ROW(A45),'入力シート'!$D:$U,14,FALSE))</f>
      </c>
      <c r="B57" s="18">
        <f>IF(MAX('入力シート'!$D:$D)&lt;ROW(B45),"",VLOOKUP(ROW(B45),'入力シート'!$D:$U,10,FALSE))</f>
      </c>
      <c r="C57" s="24">
        <f>IF(MAX('入力シート'!$D:$D)&lt;ROW(C45),"",VLOOKUP(ROW(C45),'入力シート'!$D:$U,11,FALSE))</f>
      </c>
      <c r="D57" s="76">
        <f>IF(MAX('入力シート'!$D:$D)&lt;ROW(D45),"",VLOOKUP(ROW(D45),'入力シート'!$D:$U,15,FALSE))</f>
      </c>
      <c r="E57" s="94">
        <f>IF(MAX('入力シート'!$D:$D)&lt;ROW(E45),"",VLOOKUP(ROW(E45),'入力シート'!$D:$U,16,FALSE))</f>
      </c>
      <c r="F57" s="89">
        <f>IF(MAX('入力シート'!$D:$D)&lt;ROW(F45),"",VLOOKUP(ROW(F45),'入力シート'!$D:$U,17,FALSE))</f>
      </c>
      <c r="G57" s="93">
        <f t="shared" si="1"/>
      </c>
      <c r="H57" s="65"/>
    </row>
    <row r="58" spans="1:8" ht="20.25" customHeight="1">
      <c r="A58" s="20">
        <f>IF(MAX('入力シート'!$D:$D)&lt;ROW(A46),"",VLOOKUP(ROW(A46),'入力シート'!$D:$U,14,FALSE))</f>
      </c>
      <c r="B58" s="18">
        <f>IF(MAX('入力シート'!$D:$D)&lt;ROW(B46),"",VLOOKUP(ROW(B46),'入力シート'!$D:$U,10,FALSE))</f>
      </c>
      <c r="C58" s="24">
        <f>IF(MAX('入力シート'!$D:$D)&lt;ROW(C46),"",VLOOKUP(ROW(C46),'入力シート'!$D:$U,11,FALSE))</f>
      </c>
      <c r="D58" s="76">
        <f>IF(MAX('入力シート'!$D:$D)&lt;ROW(D46),"",VLOOKUP(ROW(D46),'入力シート'!$D:$U,15,FALSE))</f>
      </c>
      <c r="E58" s="94">
        <f>IF(MAX('入力シート'!$D:$D)&lt;ROW(E46),"",VLOOKUP(ROW(E46),'入力シート'!$D:$U,16,FALSE))</f>
      </c>
      <c r="F58" s="89">
        <f>IF(MAX('入力シート'!$D:$D)&lt;ROW(F46),"",VLOOKUP(ROW(F46),'入力シート'!$D:$U,17,FALSE))</f>
      </c>
      <c r="G58" s="93">
        <f t="shared" si="1"/>
      </c>
      <c r="H58" s="65"/>
    </row>
    <row r="59" spans="1:8" ht="20.25" customHeight="1">
      <c r="A59" s="20">
        <f>IF(MAX('入力シート'!$D:$D)&lt;ROW(A47),"",VLOOKUP(ROW(A47),'入力シート'!$D:$U,14,FALSE))</f>
      </c>
      <c r="B59" s="18">
        <f>IF(MAX('入力シート'!$D:$D)&lt;ROW(B47),"",VLOOKUP(ROW(B47),'入力シート'!$D:$U,10,FALSE))</f>
      </c>
      <c r="C59" s="24">
        <f>IF(MAX('入力シート'!$D:$D)&lt;ROW(C47),"",VLOOKUP(ROW(C47),'入力シート'!$D:$U,11,FALSE))</f>
      </c>
      <c r="D59" s="76">
        <f>IF(MAX('入力シート'!$D:$D)&lt;ROW(D47),"",VLOOKUP(ROW(D47),'入力シート'!$D:$U,15,FALSE))</f>
      </c>
      <c r="E59" s="94">
        <f>IF(MAX('入力シート'!$D:$D)&lt;ROW(E47),"",VLOOKUP(ROW(E47),'入力シート'!$D:$U,16,FALSE))</f>
      </c>
      <c r="F59" s="89">
        <f>IF(MAX('入力シート'!$D:$D)&lt;ROW(F47),"",VLOOKUP(ROW(F47),'入力シート'!$D:$U,17,FALSE))</f>
      </c>
      <c r="G59" s="93">
        <f t="shared" si="1"/>
      </c>
      <c r="H59" s="65"/>
    </row>
    <row r="60" spans="1:8" ht="20.25" customHeight="1">
      <c r="A60" s="20">
        <f>IF(MAX('入力シート'!$D:$D)&lt;ROW(A48),"",VLOOKUP(ROW(A48),'入力シート'!$D:$U,14,FALSE))</f>
      </c>
      <c r="B60" s="18">
        <f>IF(MAX('入力シート'!$D:$D)&lt;ROW(B48),"",VLOOKUP(ROW(B48),'入力シート'!$D:$U,10,FALSE))</f>
      </c>
      <c r="C60" s="24">
        <f>IF(MAX('入力シート'!$D:$D)&lt;ROW(C48),"",VLOOKUP(ROW(C48),'入力シート'!$D:$U,11,FALSE))</f>
      </c>
      <c r="D60" s="76">
        <f>IF(MAX('入力シート'!$D:$D)&lt;ROW(D48),"",VLOOKUP(ROW(D48),'入力シート'!$D:$U,15,FALSE))</f>
      </c>
      <c r="E60" s="94">
        <f>IF(MAX('入力シート'!$D:$D)&lt;ROW(E48),"",VLOOKUP(ROW(E48),'入力シート'!$D:$U,16,FALSE))</f>
      </c>
      <c r="F60" s="89">
        <f>IF(MAX('入力シート'!$D:$D)&lt;ROW(F48),"",VLOOKUP(ROW(F48),'入力シート'!$D:$U,17,FALSE))</f>
      </c>
      <c r="G60" s="93">
        <f t="shared" si="1"/>
      </c>
      <c r="H60" s="65"/>
    </row>
    <row r="61" spans="1:8" ht="20.25" customHeight="1">
      <c r="A61" s="20">
        <f>IF(MAX('入力シート'!$D:$D)&lt;ROW(A49),"",VLOOKUP(ROW(A49),'入力シート'!$D:$U,14,FALSE))</f>
      </c>
      <c r="B61" s="18">
        <f>IF(MAX('入力シート'!$D:$D)&lt;ROW(B49),"",VLOOKUP(ROW(B49),'入力シート'!$D:$U,10,FALSE))</f>
      </c>
      <c r="C61" s="24">
        <f>IF(MAX('入力シート'!$D:$D)&lt;ROW(C49),"",VLOOKUP(ROW(C49),'入力シート'!$D:$U,11,FALSE))</f>
      </c>
      <c r="D61" s="76">
        <f>IF(MAX('入力シート'!$D:$D)&lt;ROW(D49),"",VLOOKUP(ROW(D49),'入力シート'!$D:$U,15,FALSE))</f>
      </c>
      <c r="E61" s="94">
        <f>IF(MAX('入力シート'!$D:$D)&lt;ROW(E49),"",VLOOKUP(ROW(E49),'入力シート'!$D:$U,16,FALSE))</f>
      </c>
      <c r="F61" s="89">
        <f>IF(MAX('入力シート'!$D:$D)&lt;ROW(F49),"",VLOOKUP(ROW(F49),'入力シート'!$D:$U,17,FALSE))</f>
      </c>
      <c r="G61" s="93">
        <f t="shared" si="1"/>
      </c>
      <c r="H61" s="65"/>
    </row>
    <row r="62" spans="1:8" ht="20.25" customHeight="1">
      <c r="A62" s="20">
        <f>IF(MAX('入力シート'!$D:$D)&lt;ROW(A50),"",VLOOKUP(ROW(A50),'入力シート'!$D:$U,14,FALSE))</f>
      </c>
      <c r="B62" s="18">
        <f>IF(MAX('入力シート'!$D:$D)&lt;ROW(B50),"",VLOOKUP(ROW(B50),'入力シート'!$D:$U,10,FALSE))</f>
      </c>
      <c r="C62" s="24">
        <f>IF(MAX('入力シート'!$D:$D)&lt;ROW(C50),"",VLOOKUP(ROW(C50),'入力シート'!$D:$U,11,FALSE))</f>
      </c>
      <c r="D62" s="76">
        <f>IF(MAX('入力シート'!$D:$D)&lt;ROW(D50),"",VLOOKUP(ROW(D50),'入力シート'!$D:$U,15,FALSE))</f>
      </c>
      <c r="E62" s="94">
        <f>IF(MAX('入力シート'!$D:$D)&lt;ROW(E50),"",VLOOKUP(ROW(E50),'入力シート'!$D:$U,16,FALSE))</f>
      </c>
      <c r="F62" s="89">
        <f>IF(MAX('入力シート'!$D:$D)&lt;ROW(F50),"",VLOOKUP(ROW(F50),'入力シート'!$D:$U,17,FALSE))</f>
      </c>
      <c r="G62" s="93">
        <f t="shared" si="1"/>
      </c>
      <c r="H62" s="65"/>
    </row>
    <row r="63" spans="1:8" ht="20.25" customHeight="1">
      <c r="A63" s="20">
        <f>IF(MAX('入力シート'!$D:$D)&lt;ROW(A51),"",VLOOKUP(ROW(A51),'入力シート'!$D:$U,14,FALSE))</f>
      </c>
      <c r="B63" s="18">
        <f>IF(MAX('入力シート'!$D:$D)&lt;ROW(B51),"",VLOOKUP(ROW(B51),'入力シート'!$D:$U,10,FALSE))</f>
      </c>
      <c r="C63" s="24">
        <f>IF(MAX('入力シート'!$D:$D)&lt;ROW(C51),"",VLOOKUP(ROW(C51),'入力シート'!$D:$U,11,FALSE))</f>
      </c>
      <c r="D63" s="76">
        <f>IF(MAX('入力シート'!$D:$D)&lt;ROW(D51),"",VLOOKUP(ROW(D51),'入力シート'!$D:$U,15,FALSE))</f>
      </c>
      <c r="E63" s="94">
        <f>IF(MAX('入力シート'!$D:$D)&lt;ROW(E51),"",VLOOKUP(ROW(E51),'入力シート'!$D:$U,16,FALSE))</f>
      </c>
      <c r="F63" s="89">
        <f>IF(MAX('入力シート'!$D:$D)&lt;ROW(F51),"",VLOOKUP(ROW(F51),'入力シート'!$D:$U,17,FALSE))</f>
      </c>
      <c r="G63" s="93">
        <f t="shared" si="1"/>
      </c>
      <c r="H63" s="65"/>
    </row>
    <row r="64" spans="1:8" ht="20.25" customHeight="1">
      <c r="A64" s="20">
        <f>IF(MAX('入力シート'!$D:$D)&lt;ROW(A52),"",VLOOKUP(ROW(A52),'入力シート'!$D:$U,14,FALSE))</f>
      </c>
      <c r="B64" s="18">
        <f>IF(MAX('入力シート'!$D:$D)&lt;ROW(B52),"",VLOOKUP(ROW(B52),'入力シート'!$D:$U,10,FALSE))</f>
      </c>
      <c r="C64" s="24">
        <f>IF(MAX('入力シート'!$D:$D)&lt;ROW(C52),"",VLOOKUP(ROW(C52),'入力シート'!$D:$U,11,FALSE))</f>
      </c>
      <c r="D64" s="76">
        <f>IF(MAX('入力シート'!$D:$D)&lt;ROW(D52),"",VLOOKUP(ROW(D52),'入力シート'!$D:$U,15,FALSE))</f>
      </c>
      <c r="E64" s="94">
        <f>IF(MAX('入力シート'!$D:$D)&lt;ROW(E52),"",VLOOKUP(ROW(E52),'入力シート'!$D:$U,16,FALSE))</f>
      </c>
      <c r="F64" s="89">
        <f>IF(MAX('入力シート'!$D:$D)&lt;ROW(F52),"",VLOOKUP(ROW(F52),'入力シート'!$D:$U,17,FALSE))</f>
      </c>
      <c r="G64" s="93">
        <f t="shared" si="1"/>
      </c>
      <c r="H64" s="65"/>
    </row>
    <row r="65" spans="1:8" ht="20.25" customHeight="1">
      <c r="A65" s="20">
        <f>IF(MAX('入力シート'!$D:$D)&lt;ROW(A53),"",VLOOKUP(ROW(A53),'入力シート'!$D:$U,14,FALSE))</f>
      </c>
      <c r="B65" s="18">
        <f>IF(MAX('入力シート'!$D:$D)&lt;ROW(B53),"",VLOOKUP(ROW(B53),'入力シート'!$D:$U,10,FALSE))</f>
      </c>
      <c r="C65" s="24">
        <f>IF(MAX('入力シート'!$D:$D)&lt;ROW(C53),"",VLOOKUP(ROW(C53),'入力シート'!$D:$U,11,FALSE))</f>
      </c>
      <c r="D65" s="76">
        <f>IF(MAX('入力シート'!$D:$D)&lt;ROW(D53),"",VLOOKUP(ROW(D53),'入力シート'!$D:$U,15,FALSE))</f>
      </c>
      <c r="E65" s="94">
        <f>IF(MAX('入力シート'!$D:$D)&lt;ROW(E53),"",VLOOKUP(ROW(E53),'入力シート'!$D:$U,16,FALSE))</f>
      </c>
      <c r="F65" s="89">
        <f>IF(MAX('入力シート'!$D:$D)&lt;ROW(F53),"",VLOOKUP(ROW(F53),'入力シート'!$D:$U,17,FALSE))</f>
      </c>
      <c r="G65" s="93">
        <f t="shared" si="1"/>
      </c>
      <c r="H65" s="65"/>
    </row>
    <row r="66" spans="1:8" ht="20.25" customHeight="1">
      <c r="A66" s="20">
        <f>IF(MAX('入力シート'!$D:$D)&lt;ROW(A54),"",VLOOKUP(ROW(A54),'入力シート'!$D:$U,14,FALSE))</f>
      </c>
      <c r="B66" s="18">
        <f>IF(MAX('入力シート'!$D:$D)&lt;ROW(B54),"",VLOOKUP(ROW(B54),'入力シート'!$D:$U,10,FALSE))</f>
      </c>
      <c r="C66" s="24">
        <f>IF(MAX('入力シート'!$D:$D)&lt;ROW(C54),"",VLOOKUP(ROW(C54),'入力シート'!$D:$U,11,FALSE))</f>
      </c>
      <c r="D66" s="76">
        <f>IF(MAX('入力シート'!$D:$D)&lt;ROW(D54),"",VLOOKUP(ROW(D54),'入力シート'!$D:$U,15,FALSE))</f>
      </c>
      <c r="E66" s="94">
        <f>IF(MAX('入力シート'!$D:$D)&lt;ROW(E54),"",VLOOKUP(ROW(E54),'入力シート'!$D:$U,16,FALSE))</f>
      </c>
      <c r="F66" s="89">
        <f>IF(MAX('入力シート'!$D:$D)&lt;ROW(F54),"",VLOOKUP(ROW(F54),'入力シート'!$D:$U,17,FALSE))</f>
      </c>
      <c r="G66" s="93">
        <f t="shared" si="1"/>
      </c>
      <c r="H66" s="65"/>
    </row>
    <row r="67" spans="1:8" ht="20.25" customHeight="1">
      <c r="A67" s="20">
        <f>IF(MAX('入力シート'!$D:$D)&lt;ROW(A55),"",VLOOKUP(ROW(A55),'入力シート'!$D:$U,14,FALSE))</f>
      </c>
      <c r="B67" s="18">
        <f>IF(MAX('入力シート'!$D:$D)&lt;ROW(B55),"",VLOOKUP(ROW(B55),'入力シート'!$D:$U,10,FALSE))</f>
      </c>
      <c r="C67" s="24">
        <f>IF(MAX('入力シート'!$D:$D)&lt;ROW(C55),"",VLOOKUP(ROW(C55),'入力シート'!$D:$U,11,FALSE))</f>
      </c>
      <c r="D67" s="76">
        <f>IF(MAX('入力シート'!$D:$D)&lt;ROW(D55),"",VLOOKUP(ROW(D55),'入力シート'!$D:$U,15,FALSE))</f>
      </c>
      <c r="E67" s="94">
        <f>IF(MAX('入力シート'!$D:$D)&lt;ROW(E55),"",VLOOKUP(ROW(E55),'入力シート'!$D:$U,16,FALSE))</f>
      </c>
      <c r="F67" s="89">
        <f>IF(MAX('入力シート'!$D:$D)&lt;ROW(F55),"",VLOOKUP(ROW(F55),'入力シート'!$D:$U,17,FALSE))</f>
      </c>
      <c r="G67" s="93">
        <f t="shared" si="1"/>
      </c>
      <c r="H67" s="65"/>
    </row>
    <row r="68" spans="1:8" ht="20.25" customHeight="1">
      <c r="A68" s="20">
        <f>IF(MAX('入力シート'!$D:$D)&lt;ROW(A56),"",VLOOKUP(ROW(A56),'入力シート'!$D:$U,14,FALSE))</f>
      </c>
      <c r="B68" s="18">
        <f>IF(MAX('入力シート'!$D:$D)&lt;ROW(B56),"",VLOOKUP(ROW(B56),'入力シート'!$D:$U,10,FALSE))</f>
      </c>
      <c r="C68" s="24">
        <f>IF(MAX('入力シート'!$D:$D)&lt;ROW(C56),"",VLOOKUP(ROW(C56),'入力シート'!$D:$U,11,FALSE))</f>
      </c>
      <c r="D68" s="76">
        <f>IF(MAX('入力シート'!$D:$D)&lt;ROW(D56),"",VLOOKUP(ROW(D56),'入力シート'!$D:$U,15,FALSE))</f>
      </c>
      <c r="E68" s="94">
        <f>IF(MAX('入力シート'!$D:$D)&lt;ROW(E56),"",VLOOKUP(ROW(E56),'入力シート'!$D:$U,16,FALSE))</f>
      </c>
      <c r="F68" s="89">
        <f>IF(MAX('入力シート'!$D:$D)&lt;ROW(F56),"",VLOOKUP(ROW(F56),'入力シート'!$D:$U,17,FALSE))</f>
      </c>
      <c r="G68" s="93">
        <f t="shared" si="1"/>
      </c>
      <c r="H68" s="65"/>
    </row>
    <row r="69" spans="1:8" ht="20.25" customHeight="1">
      <c r="A69" s="20">
        <f>IF(MAX('入力シート'!$D:$D)&lt;ROW(A57),"",VLOOKUP(ROW(A57),'入力シート'!$D:$U,14,FALSE))</f>
      </c>
      <c r="B69" s="18">
        <f>IF(MAX('入力シート'!$D:$D)&lt;ROW(B57),"",VLOOKUP(ROW(B57),'入力シート'!$D:$U,10,FALSE))</f>
      </c>
      <c r="C69" s="24">
        <f>IF(MAX('入力シート'!$D:$D)&lt;ROW(C57),"",VLOOKUP(ROW(C57),'入力シート'!$D:$U,11,FALSE))</f>
      </c>
      <c r="D69" s="76">
        <f>IF(MAX('入力シート'!$D:$D)&lt;ROW(D57),"",VLOOKUP(ROW(D57),'入力シート'!$D:$U,15,FALSE))</f>
      </c>
      <c r="E69" s="94">
        <f>IF(MAX('入力シート'!$D:$D)&lt;ROW(E57),"",VLOOKUP(ROW(E57),'入力シート'!$D:$U,16,FALSE))</f>
      </c>
      <c r="F69" s="89">
        <f>IF(MAX('入力シート'!$D:$D)&lt;ROW(F57),"",VLOOKUP(ROW(F57),'入力シート'!$D:$U,17,FALSE))</f>
      </c>
      <c r="G69" s="93">
        <f t="shared" si="1"/>
      </c>
      <c r="H69" s="65"/>
    </row>
    <row r="70" spans="1:8" ht="20.25" customHeight="1">
      <c r="A70" s="25">
        <f>IF(MAX('入力シート'!$D:$D)&lt;ROW(A58),"",VLOOKUP(ROW(A58),'入力シート'!$D:$U,14,FALSE))</f>
      </c>
      <c r="B70" s="26">
        <f>IF(MAX('入力シート'!$D:$D)&lt;ROW(B58),"",VLOOKUP(ROW(B58),'入力シート'!$D:$U,10,FALSE))</f>
      </c>
      <c r="C70" s="27">
        <f>IF(MAX('入力シート'!$D:$D)&lt;ROW(C58),"",VLOOKUP(ROW(C58),'入力シート'!$D:$U,11,FALSE))</f>
      </c>
      <c r="D70" s="77">
        <f>IF(MAX('入力シート'!$D:$D)&lt;ROW(D58),"",VLOOKUP(ROW(D58),'入力シート'!$D:$U,15,FALSE))</f>
      </c>
      <c r="E70" s="95">
        <f>IF(MAX('入力シート'!$D:$D)&lt;ROW(E58),"",VLOOKUP(ROW(E58),'入力シート'!$D:$U,16,FALSE))</f>
      </c>
      <c r="F70" s="96">
        <f>IF(MAX('入力シート'!$D:$D)&lt;ROW(F58),"",VLOOKUP(ROW(F58),'入力シート'!$D:$U,17,FALSE))</f>
      </c>
      <c r="G70" s="97">
        <f t="shared" si="1"/>
      </c>
      <c r="H70" s="66"/>
    </row>
    <row r="71" spans="1:8" ht="20.25" customHeight="1">
      <c r="A71" s="197" t="s">
        <v>5</v>
      </c>
      <c r="B71" s="198"/>
      <c r="C71" s="198"/>
      <c r="D71" s="199"/>
      <c r="E71" s="98">
        <f>SUM(E41:E70)</f>
        <v>0</v>
      </c>
      <c r="F71" s="99">
        <f>SUM(F41:F70)</f>
        <v>0</v>
      </c>
      <c r="G71" s="100">
        <f>E71-F71</f>
        <v>0</v>
      </c>
      <c r="H71" s="67"/>
    </row>
    <row r="72" ht="22.5" customHeight="1">
      <c r="H72" s="2" t="s">
        <v>6</v>
      </c>
    </row>
  </sheetData>
  <sheetProtection/>
  <mergeCells count="4">
    <mergeCell ref="F1:G1"/>
    <mergeCell ref="A35:D35"/>
    <mergeCell ref="F37:G37"/>
    <mergeCell ref="A71:D71"/>
  </mergeCells>
  <printOptions horizontalCentered="1"/>
  <pageMargins left="0.6692913385826772" right="0.3937007874015748" top="0.5905511811023623" bottom="0.1968503937007874" header="0.5118110236220472" footer="0.2362204724409449"/>
  <pageSetup horizontalDpi="300" verticalDpi="3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H72"/>
  <sheetViews>
    <sheetView showZeros="0" zoomScalePageLayoutView="0" workbookViewId="0" topLeftCell="A1">
      <selection activeCell="E37" sqref="E37"/>
    </sheetView>
  </sheetViews>
  <sheetFormatPr defaultColWidth="9.00390625" defaultRowHeight="13.5"/>
  <cols>
    <col min="1" max="3" width="4.375" style="1" customWidth="1"/>
    <col min="4" max="4" width="28.375" style="1" customWidth="1"/>
    <col min="5" max="7" width="11.125" style="1" customWidth="1"/>
    <col min="8" max="8" width="10.00390625" style="1" customWidth="1"/>
    <col min="9" max="16384" width="9.00390625" style="1" customWidth="1"/>
  </cols>
  <sheetData>
    <row r="1" spans="1:8" ht="22.5" customHeight="1">
      <c r="A1" s="43"/>
      <c r="B1" s="43"/>
      <c r="C1" s="43"/>
      <c r="D1" s="48" t="str">
        <f>"令和"&amp;'入力シート'!$R$1&amp;"年度大分県高文連"</f>
        <v>令和6年度大分県高文連</v>
      </c>
      <c r="E1" s="3">
        <f>IF('入力シート'!$R$2="","",'入力シート'!$R$2)</f>
      </c>
      <c r="F1" s="196" t="s">
        <v>61</v>
      </c>
      <c r="G1" s="196"/>
      <c r="H1" s="3" t="s">
        <v>95</v>
      </c>
    </row>
    <row r="2" spans="1:8" ht="22.5" customHeight="1">
      <c r="A2" s="200" t="s">
        <v>43</v>
      </c>
      <c r="B2" s="200"/>
      <c r="C2" s="200"/>
      <c r="D2" s="4"/>
      <c r="F2" s="36"/>
      <c r="G2" s="44" t="s">
        <v>11</v>
      </c>
      <c r="H2" s="133">
        <f>'入力シート'!$AB$10</f>
        <v>0</v>
      </c>
    </row>
    <row r="3" spans="1:4" ht="4.5" customHeight="1">
      <c r="A3" s="5"/>
      <c r="B3" s="5"/>
      <c r="C3" s="5"/>
      <c r="D3" s="4"/>
    </row>
    <row r="4" spans="1:8" s="3" customFormat="1" ht="20.25" customHeight="1">
      <c r="A4" s="47" t="s">
        <v>75</v>
      </c>
      <c r="B4" s="11" t="s">
        <v>7</v>
      </c>
      <c r="C4" s="12" t="s">
        <v>8</v>
      </c>
      <c r="D4" s="13" t="s">
        <v>10</v>
      </c>
      <c r="E4" s="34" t="s">
        <v>2</v>
      </c>
      <c r="F4" s="35" t="s">
        <v>3</v>
      </c>
      <c r="G4" s="41" t="s">
        <v>4</v>
      </c>
      <c r="H4" s="33" t="s">
        <v>47</v>
      </c>
    </row>
    <row r="5" spans="1:8" ht="20.25" customHeight="1">
      <c r="A5" s="19"/>
      <c r="B5" s="21"/>
      <c r="C5" s="22"/>
      <c r="D5" s="73" t="s">
        <v>76</v>
      </c>
      <c r="E5" s="88">
        <f>$H$2</f>
        <v>0</v>
      </c>
      <c r="F5" s="89"/>
      <c r="G5" s="90">
        <f>IF(AND(E5="",F5=""),"",E5-F5)</f>
        <v>0</v>
      </c>
      <c r="H5" s="64"/>
    </row>
    <row r="6" spans="1:8" ht="20.25" customHeight="1">
      <c r="A6" s="20">
        <f>IF(MAX('入力シート'!$G:$G)&lt;ROW(A1),"",VLOOKUP(ROW(A1),'入力シート'!$G:$U,11,FALSE))</f>
      </c>
      <c r="B6" s="18">
        <f>IF(MAX('入力シート'!$G:$G)&lt;ROW(B1),"",VLOOKUP(ROW(B1),'入力シート'!$G:$U,7,FALSE))</f>
      </c>
      <c r="C6" s="50">
        <f>IF(MAX('入力シート'!$G:$G)&lt;ROW(C1),"",VLOOKUP(ROW(C1),'入力シート'!$G:$U,8,FALSE))</f>
      </c>
      <c r="D6" s="74">
        <f>IF(MAX('入力シート'!$G:$G)&lt;ROW(D1),"",VLOOKUP(ROW(D1),'入力シート'!$G:$U,12,FALSE))</f>
      </c>
      <c r="E6" s="91">
        <f>IF(MAX('入力シート'!$G:$G)&lt;ROW(E1),"",VLOOKUP(ROW(E1),'入力シート'!$G:$U,13,FALSE))</f>
      </c>
      <c r="F6" s="92">
        <f>IF(MAX('入力シート'!$G:$G)&lt;ROW(F1),"",VLOOKUP(ROW(F1),'入力シート'!$G:$U,14,FALSE))</f>
      </c>
      <c r="G6" s="93">
        <f>IF(AND(E6="",F6=""),"",G5+E6-F6)</f>
      </c>
      <c r="H6" s="65"/>
    </row>
    <row r="7" spans="1:8" ht="20.25" customHeight="1">
      <c r="A7" s="20">
        <f>IF(MAX('入力シート'!$G:$G)&lt;ROW(A2),"",VLOOKUP(ROW(A2),'入力シート'!$G:$U,11,FALSE))</f>
      </c>
      <c r="B7" s="18">
        <f>IF(MAX('入力シート'!$G:$G)&lt;ROW(B2),"",VLOOKUP(ROW(B2),'入力シート'!$G:$U,7,FALSE))</f>
      </c>
      <c r="C7" s="50">
        <f>IF(MAX('入力シート'!$G:$G)&lt;ROW(C2),"",VLOOKUP(ROW(C2),'入力シート'!$G:$U,8,FALSE))</f>
      </c>
      <c r="D7" s="74">
        <f>IF(MAX('入力シート'!$G:$G)&lt;ROW(D2),"",VLOOKUP(ROW(D2),'入力シート'!$G:$U,12,FALSE))</f>
      </c>
      <c r="E7" s="91">
        <f>IF(MAX('入力シート'!$G:$G)&lt;ROW(E2),"",VLOOKUP(ROW(E2),'入力シート'!$G:$U,13,FALSE))</f>
      </c>
      <c r="F7" s="89">
        <f>IF(MAX('入力シート'!$G:$G)&lt;ROW(F2),"",VLOOKUP(ROW(F2),'入力シート'!$G:$U,14,FALSE))</f>
      </c>
      <c r="G7" s="93">
        <f aca="true" t="shared" si="0" ref="G7:G34">IF(AND(E7="",F7=""),"",G6+E7-F7)</f>
      </c>
      <c r="H7" s="65"/>
    </row>
    <row r="8" spans="1:8" ht="20.25" customHeight="1">
      <c r="A8" s="20">
        <f>IF(MAX('入力シート'!$G:$G)&lt;ROW(A3),"",VLOOKUP(ROW(A3),'入力シート'!$G:$U,11,FALSE))</f>
      </c>
      <c r="B8" s="18">
        <f>IF(MAX('入力シート'!$G:$G)&lt;ROW(B3),"",VLOOKUP(ROW(B3),'入力シート'!$G:$U,7,FALSE))</f>
      </c>
      <c r="C8" s="50">
        <f>IF(MAX('入力シート'!$G:$G)&lt;ROW(C3),"",VLOOKUP(ROW(C3),'入力シート'!$G:$U,8,FALSE))</f>
      </c>
      <c r="D8" s="74">
        <f>IF(MAX('入力シート'!$G:$G)&lt;ROW(D3),"",VLOOKUP(ROW(D3),'入力シート'!$G:$U,12,FALSE))</f>
      </c>
      <c r="E8" s="91">
        <f>IF(MAX('入力シート'!$G:$G)&lt;ROW(E3),"",VLOOKUP(ROW(E3),'入力シート'!$G:$U,13,FALSE))</f>
      </c>
      <c r="F8" s="89">
        <f>IF(MAX('入力シート'!$G:$G)&lt;ROW(F3),"",VLOOKUP(ROW(F3),'入力シート'!$G:$U,14,FALSE))</f>
      </c>
      <c r="G8" s="93">
        <f t="shared" si="0"/>
      </c>
      <c r="H8" s="65"/>
    </row>
    <row r="9" spans="1:8" ht="20.25" customHeight="1">
      <c r="A9" s="20">
        <f>IF(MAX('入力シート'!$G:$G)&lt;ROW(A4),"",VLOOKUP(ROW(A4),'入力シート'!$G:$U,11,FALSE))</f>
      </c>
      <c r="B9" s="18">
        <f>IF(MAX('入力シート'!$G:$G)&lt;ROW(B4),"",VLOOKUP(ROW(B4),'入力シート'!$G:$U,7,FALSE))</f>
      </c>
      <c r="C9" s="50">
        <f>IF(MAX('入力シート'!$G:$G)&lt;ROW(C4),"",VLOOKUP(ROW(C4),'入力シート'!$G:$U,8,FALSE))</f>
      </c>
      <c r="D9" s="74">
        <f>IF(MAX('入力シート'!$G:$G)&lt;ROW(D4),"",VLOOKUP(ROW(D4),'入力シート'!$G:$U,12,FALSE))</f>
      </c>
      <c r="E9" s="91">
        <f>IF(MAX('入力シート'!$G:$G)&lt;ROW(E4),"",VLOOKUP(ROW(E4),'入力シート'!$G:$U,13,FALSE))</f>
      </c>
      <c r="F9" s="89">
        <f>IF(MAX('入力シート'!$G:$G)&lt;ROW(F4),"",VLOOKUP(ROW(F4),'入力シート'!$G:$U,14,FALSE))</f>
      </c>
      <c r="G9" s="93">
        <f t="shared" si="0"/>
      </c>
      <c r="H9" s="65"/>
    </row>
    <row r="10" spans="1:8" ht="20.25" customHeight="1">
      <c r="A10" s="20">
        <f>IF(MAX('入力シート'!$G:$G)&lt;ROW(A5),"",VLOOKUP(ROW(A5),'入力シート'!$G:$U,11,FALSE))</f>
      </c>
      <c r="B10" s="18">
        <f>IF(MAX('入力シート'!$G:$G)&lt;ROW(B5),"",VLOOKUP(ROW(B5),'入力シート'!$G:$U,7,FALSE))</f>
      </c>
      <c r="C10" s="50">
        <f>IF(MAX('入力シート'!$G:$G)&lt;ROW(C5),"",VLOOKUP(ROW(C5),'入力シート'!$G:$U,8,FALSE))</f>
      </c>
      <c r="D10" s="74">
        <f>IF(MAX('入力シート'!$G:$G)&lt;ROW(D5),"",VLOOKUP(ROW(D5),'入力シート'!$G:$U,12,FALSE))</f>
      </c>
      <c r="E10" s="91">
        <f>IF(MAX('入力シート'!$G:$G)&lt;ROW(E5),"",VLOOKUP(ROW(E5),'入力シート'!$G:$U,13,FALSE))</f>
      </c>
      <c r="F10" s="89">
        <f>IF(MAX('入力シート'!$G:$G)&lt;ROW(F5),"",VLOOKUP(ROW(F5),'入力シート'!$G:$U,14,FALSE))</f>
      </c>
      <c r="G10" s="93">
        <f t="shared" si="0"/>
      </c>
      <c r="H10" s="65"/>
    </row>
    <row r="11" spans="1:8" ht="20.25" customHeight="1">
      <c r="A11" s="20">
        <f>IF(MAX('入力シート'!$G:$G)&lt;ROW(A6),"",VLOOKUP(ROW(A6),'入力シート'!$G:$U,11,FALSE))</f>
      </c>
      <c r="B11" s="18">
        <f>IF(MAX('入力シート'!$G:$G)&lt;ROW(B6),"",VLOOKUP(ROW(B6),'入力シート'!$G:$U,7,FALSE))</f>
      </c>
      <c r="C11" s="24">
        <f>IF(MAX('入力シート'!$G:$G)&lt;ROW(C6),"",VLOOKUP(ROW(C6),'入力シート'!$G:$U,8,FALSE))</f>
      </c>
      <c r="D11" s="75">
        <f>IF(MAX('入力シート'!$G:$G)&lt;ROW(D6),"",VLOOKUP(ROW(D6),'入力シート'!$G:$U,12,FALSE))</f>
      </c>
      <c r="E11" s="91">
        <f>IF(MAX('入力シート'!$G:$G)&lt;ROW(E6),"",VLOOKUP(ROW(E6),'入力シート'!$G:$U,13,FALSE))</f>
      </c>
      <c r="F11" s="89">
        <f>IF(MAX('入力シート'!$G:$G)&lt;ROW(F6),"",VLOOKUP(ROW(F6),'入力シート'!$G:$U,14,FALSE))</f>
      </c>
      <c r="G11" s="93">
        <f t="shared" si="0"/>
      </c>
      <c r="H11" s="65"/>
    </row>
    <row r="12" spans="1:8" ht="20.25" customHeight="1">
      <c r="A12" s="20">
        <f>IF(MAX('入力シート'!$G:$G)&lt;ROW(A7),"",VLOOKUP(ROW(A7),'入力シート'!$G:$U,11,FALSE))</f>
      </c>
      <c r="B12" s="18">
        <f>IF(MAX('入力シート'!$G:$G)&lt;ROW(B7),"",VLOOKUP(ROW(B7),'入力シート'!$G:$U,7,FALSE))</f>
      </c>
      <c r="C12" s="24">
        <f>IF(MAX('入力シート'!$G:$G)&lt;ROW(C7),"",VLOOKUP(ROW(C7),'入力シート'!$G:$U,8,FALSE))</f>
      </c>
      <c r="D12" s="75">
        <f>IF(MAX('入力シート'!$G:$G)&lt;ROW(D7),"",VLOOKUP(ROW(D7),'入力シート'!$G:$U,12,FALSE))</f>
      </c>
      <c r="E12" s="91">
        <f>IF(MAX('入力シート'!$G:$G)&lt;ROW(E7),"",VLOOKUP(ROW(E7),'入力シート'!$G:$U,13,FALSE))</f>
      </c>
      <c r="F12" s="89">
        <f>IF(MAX('入力シート'!$G:$G)&lt;ROW(F7),"",VLOOKUP(ROW(F7),'入力シート'!$G:$U,14,FALSE))</f>
      </c>
      <c r="G12" s="93">
        <f t="shared" si="0"/>
      </c>
      <c r="H12" s="65"/>
    </row>
    <row r="13" spans="1:8" ht="20.25" customHeight="1">
      <c r="A13" s="20">
        <f>IF(MAX('入力シート'!$G:$G)&lt;ROW(A8),"",VLOOKUP(ROW(A8),'入力シート'!$G:$U,11,FALSE))</f>
      </c>
      <c r="B13" s="18">
        <f>IF(MAX('入力シート'!$G:$G)&lt;ROW(B8),"",VLOOKUP(ROW(B8),'入力シート'!$G:$U,7,FALSE))</f>
      </c>
      <c r="C13" s="24">
        <f>IF(MAX('入力シート'!$G:$G)&lt;ROW(C8),"",VLOOKUP(ROW(C8),'入力シート'!$G:$U,8,FALSE))</f>
      </c>
      <c r="D13" s="76">
        <f>IF(MAX('入力シート'!$G:$G)&lt;ROW(D8),"",VLOOKUP(ROW(D8),'入力シート'!$G:$U,12,FALSE))</f>
      </c>
      <c r="E13" s="94">
        <f>IF(MAX('入力シート'!$G:$G)&lt;ROW(E8),"",VLOOKUP(ROW(E8),'入力シート'!$G:$U,13,FALSE))</f>
      </c>
      <c r="F13" s="89">
        <f>IF(MAX('入力シート'!$G:$G)&lt;ROW(F8),"",VLOOKUP(ROW(F8),'入力シート'!$G:$U,14,FALSE))</f>
      </c>
      <c r="G13" s="93">
        <f t="shared" si="0"/>
      </c>
      <c r="H13" s="65"/>
    </row>
    <row r="14" spans="1:8" ht="20.25" customHeight="1">
      <c r="A14" s="20">
        <f>IF(MAX('入力シート'!$G:$G)&lt;ROW(A9),"",VLOOKUP(ROW(A9),'入力シート'!$G:$U,11,FALSE))</f>
      </c>
      <c r="B14" s="18">
        <f>IF(MAX('入力シート'!$G:$G)&lt;ROW(B9),"",VLOOKUP(ROW(B9),'入力シート'!$G:$U,7,FALSE))</f>
      </c>
      <c r="C14" s="24">
        <f>IF(MAX('入力シート'!$G:$G)&lt;ROW(C9),"",VLOOKUP(ROW(C9),'入力シート'!$G:$U,8,FALSE))</f>
      </c>
      <c r="D14" s="76">
        <f>IF(MAX('入力シート'!$G:$G)&lt;ROW(D9),"",VLOOKUP(ROW(D9),'入力シート'!$G:$U,12,FALSE))</f>
      </c>
      <c r="E14" s="94">
        <f>IF(MAX('入力シート'!$G:$G)&lt;ROW(E9),"",VLOOKUP(ROW(E9),'入力シート'!$G:$U,13,FALSE))</f>
      </c>
      <c r="F14" s="89">
        <f>IF(MAX('入力シート'!$G:$G)&lt;ROW(F9),"",VLOOKUP(ROW(F9),'入力シート'!$G:$U,14,FALSE))</f>
      </c>
      <c r="G14" s="93">
        <f t="shared" si="0"/>
      </c>
      <c r="H14" s="65"/>
    </row>
    <row r="15" spans="1:8" ht="20.25" customHeight="1">
      <c r="A15" s="20">
        <f>IF(MAX('入力シート'!$G:$G)&lt;ROW(A10),"",VLOOKUP(ROW(A10),'入力シート'!$G:$U,11,FALSE))</f>
      </c>
      <c r="B15" s="18">
        <f>IF(MAX('入力シート'!$G:$G)&lt;ROW(B10),"",VLOOKUP(ROW(B10),'入力シート'!$G:$U,7,FALSE))</f>
      </c>
      <c r="C15" s="24">
        <f>IF(MAX('入力シート'!$G:$G)&lt;ROW(C10),"",VLOOKUP(ROW(C10),'入力シート'!$G:$U,8,FALSE))</f>
      </c>
      <c r="D15" s="76">
        <f>IF(MAX('入力シート'!$G:$G)&lt;ROW(D10),"",VLOOKUP(ROW(D10),'入力シート'!$G:$U,12,FALSE))</f>
      </c>
      <c r="E15" s="94">
        <f>IF(MAX('入力シート'!$G:$G)&lt;ROW(E10),"",VLOOKUP(ROW(E10),'入力シート'!$G:$U,13,FALSE))</f>
      </c>
      <c r="F15" s="89">
        <f>IF(MAX('入力シート'!$G:$G)&lt;ROW(F10),"",VLOOKUP(ROW(F10),'入力シート'!$G:$U,14,FALSE))</f>
      </c>
      <c r="G15" s="93">
        <f t="shared" si="0"/>
      </c>
      <c r="H15" s="65"/>
    </row>
    <row r="16" spans="1:8" ht="20.25" customHeight="1">
      <c r="A16" s="20">
        <f>IF(MAX('入力シート'!$G:$G)&lt;ROW(A11),"",VLOOKUP(ROW(A11),'入力シート'!$G:$U,11,FALSE))</f>
      </c>
      <c r="B16" s="18">
        <f>IF(MAX('入力シート'!$G:$G)&lt;ROW(B11),"",VLOOKUP(ROW(B11),'入力シート'!$G:$U,7,FALSE))</f>
      </c>
      <c r="C16" s="24">
        <f>IF(MAX('入力シート'!$G:$G)&lt;ROW(C11),"",VLOOKUP(ROW(C11),'入力シート'!$G:$U,8,FALSE))</f>
      </c>
      <c r="D16" s="76">
        <f>IF(MAX('入力シート'!$G:$G)&lt;ROW(D11),"",VLOOKUP(ROW(D11),'入力シート'!$G:$U,12,FALSE))</f>
      </c>
      <c r="E16" s="94">
        <f>IF(MAX('入力シート'!$G:$G)&lt;ROW(E11),"",VLOOKUP(ROW(E11),'入力シート'!$G:$U,13,FALSE))</f>
      </c>
      <c r="F16" s="89">
        <f>IF(MAX('入力シート'!$G:$G)&lt;ROW(F11),"",VLOOKUP(ROW(F11),'入力シート'!$G:$U,14,FALSE))</f>
      </c>
      <c r="G16" s="93">
        <f t="shared" si="0"/>
      </c>
      <c r="H16" s="65"/>
    </row>
    <row r="17" spans="1:8" ht="20.25" customHeight="1">
      <c r="A17" s="20">
        <f>IF(MAX('入力シート'!$G:$G)&lt;ROW(A12),"",VLOOKUP(ROW(A12),'入力シート'!$G:$U,11,FALSE))</f>
      </c>
      <c r="B17" s="18">
        <f>IF(MAX('入力シート'!$G:$G)&lt;ROW(B12),"",VLOOKUP(ROW(B12),'入力シート'!$G:$U,7,FALSE))</f>
      </c>
      <c r="C17" s="24">
        <f>IF(MAX('入力シート'!$G:$G)&lt;ROW(C12),"",VLOOKUP(ROW(C12),'入力シート'!$G:$U,8,FALSE))</f>
      </c>
      <c r="D17" s="76">
        <f>IF(MAX('入力シート'!$G:$G)&lt;ROW(D12),"",VLOOKUP(ROW(D12),'入力シート'!$G:$U,12,FALSE))</f>
      </c>
      <c r="E17" s="94">
        <f>IF(MAX('入力シート'!$G:$G)&lt;ROW(E12),"",VLOOKUP(ROW(E12),'入力シート'!$G:$U,13,FALSE))</f>
      </c>
      <c r="F17" s="89">
        <f>IF(MAX('入力シート'!$G:$G)&lt;ROW(F12),"",VLOOKUP(ROW(F12),'入力シート'!$G:$U,14,FALSE))</f>
      </c>
      <c r="G17" s="93">
        <f t="shared" si="0"/>
      </c>
      <c r="H17" s="65"/>
    </row>
    <row r="18" spans="1:8" ht="20.25" customHeight="1">
      <c r="A18" s="20">
        <f>IF(MAX('入力シート'!$G:$G)&lt;ROW(A13),"",VLOOKUP(ROW(A13),'入力シート'!$G:$U,11,FALSE))</f>
      </c>
      <c r="B18" s="18">
        <f>IF(MAX('入力シート'!$G:$G)&lt;ROW(B13),"",VLOOKUP(ROW(B13),'入力シート'!$G:$U,7,FALSE))</f>
      </c>
      <c r="C18" s="24">
        <f>IF(MAX('入力シート'!$G:$G)&lt;ROW(C13),"",VLOOKUP(ROW(C13),'入力シート'!$G:$U,8,FALSE))</f>
      </c>
      <c r="D18" s="76">
        <f>IF(MAX('入力シート'!$G:$G)&lt;ROW(D13),"",VLOOKUP(ROW(D13),'入力シート'!$G:$U,12,FALSE))</f>
      </c>
      <c r="E18" s="94">
        <f>IF(MAX('入力シート'!$G:$G)&lt;ROW(E13),"",VLOOKUP(ROW(E13),'入力シート'!$G:$U,13,FALSE))</f>
      </c>
      <c r="F18" s="89">
        <f>IF(MAX('入力シート'!$G:$G)&lt;ROW(F13),"",VLOOKUP(ROW(F13),'入力シート'!$G:$U,14,FALSE))</f>
      </c>
      <c r="G18" s="93">
        <f t="shared" si="0"/>
      </c>
      <c r="H18" s="65"/>
    </row>
    <row r="19" spans="1:8" ht="20.25" customHeight="1">
      <c r="A19" s="20">
        <f>IF(MAX('入力シート'!$G:$G)&lt;ROW(A14),"",VLOOKUP(ROW(A14),'入力シート'!$G:$U,11,FALSE))</f>
      </c>
      <c r="B19" s="18">
        <f>IF(MAX('入力シート'!$G:$G)&lt;ROW(B14),"",VLOOKUP(ROW(B14),'入力シート'!$G:$U,7,FALSE))</f>
      </c>
      <c r="C19" s="24">
        <f>IF(MAX('入力シート'!$G:$G)&lt;ROW(C14),"",VLOOKUP(ROW(C14),'入力シート'!$G:$U,8,FALSE))</f>
      </c>
      <c r="D19" s="76">
        <f>IF(MAX('入力シート'!$G:$G)&lt;ROW(D14),"",VLOOKUP(ROW(D14),'入力シート'!$G:$U,12,FALSE))</f>
      </c>
      <c r="E19" s="94">
        <f>IF(MAX('入力シート'!$G:$G)&lt;ROW(E14),"",VLOOKUP(ROW(E14),'入力シート'!$G:$U,13,FALSE))</f>
      </c>
      <c r="F19" s="89">
        <f>IF(MAX('入力シート'!$G:$G)&lt;ROW(F14),"",VLOOKUP(ROW(F14),'入力シート'!$G:$U,14,FALSE))</f>
      </c>
      <c r="G19" s="93">
        <f t="shared" si="0"/>
      </c>
      <c r="H19" s="65"/>
    </row>
    <row r="20" spans="1:8" ht="20.25" customHeight="1">
      <c r="A20" s="20">
        <f>IF(MAX('入力シート'!$G:$G)&lt;ROW(A15),"",VLOOKUP(ROW(A15),'入力シート'!$G:$U,11,FALSE))</f>
      </c>
      <c r="B20" s="18">
        <f>IF(MAX('入力シート'!$G:$G)&lt;ROW(B15),"",VLOOKUP(ROW(B15),'入力シート'!$G:$U,7,FALSE))</f>
      </c>
      <c r="C20" s="24">
        <f>IF(MAX('入力シート'!$G:$G)&lt;ROW(C15),"",VLOOKUP(ROW(C15),'入力シート'!$G:$U,8,FALSE))</f>
      </c>
      <c r="D20" s="76">
        <f>IF(MAX('入力シート'!$G:$G)&lt;ROW(D15),"",VLOOKUP(ROW(D15),'入力シート'!$G:$U,12,FALSE))</f>
      </c>
      <c r="E20" s="94">
        <f>IF(MAX('入力シート'!$G:$G)&lt;ROW(E15),"",VLOOKUP(ROW(E15),'入力シート'!$G:$U,13,FALSE))</f>
      </c>
      <c r="F20" s="89">
        <f>IF(MAX('入力シート'!$G:$G)&lt;ROW(F15),"",VLOOKUP(ROW(F15),'入力シート'!$G:$U,14,FALSE))</f>
      </c>
      <c r="G20" s="93">
        <f t="shared" si="0"/>
      </c>
      <c r="H20" s="65"/>
    </row>
    <row r="21" spans="1:8" ht="20.25" customHeight="1">
      <c r="A21" s="20">
        <f>IF(MAX('入力シート'!$G:$G)&lt;ROW(A16),"",VLOOKUP(ROW(A16),'入力シート'!$G:$U,11,FALSE))</f>
      </c>
      <c r="B21" s="18">
        <f>IF(MAX('入力シート'!$G:$G)&lt;ROW(B16),"",VLOOKUP(ROW(B16),'入力シート'!$G:$U,7,FALSE))</f>
      </c>
      <c r="C21" s="24">
        <f>IF(MAX('入力シート'!$G:$G)&lt;ROW(C16),"",VLOOKUP(ROW(C16),'入力シート'!$G:$U,8,FALSE))</f>
      </c>
      <c r="D21" s="76">
        <f>IF(MAX('入力シート'!$G:$G)&lt;ROW(D16),"",VLOOKUP(ROW(D16),'入力シート'!$G:$U,12,FALSE))</f>
      </c>
      <c r="E21" s="94">
        <f>IF(MAX('入力シート'!$G:$G)&lt;ROW(E16),"",VLOOKUP(ROW(E16),'入力シート'!$G:$U,13,FALSE))</f>
      </c>
      <c r="F21" s="89">
        <f>IF(MAX('入力シート'!$G:$G)&lt;ROW(F16),"",VLOOKUP(ROW(F16),'入力シート'!$G:$U,14,FALSE))</f>
      </c>
      <c r="G21" s="93">
        <f t="shared" si="0"/>
      </c>
      <c r="H21" s="65"/>
    </row>
    <row r="22" spans="1:8" ht="20.25" customHeight="1">
      <c r="A22" s="20">
        <f>IF(MAX('入力シート'!$G:$G)&lt;ROW(A17),"",VLOOKUP(ROW(A17),'入力シート'!$G:$U,11,FALSE))</f>
      </c>
      <c r="B22" s="18">
        <f>IF(MAX('入力シート'!$G:$G)&lt;ROW(B17),"",VLOOKUP(ROW(B17),'入力シート'!$G:$U,7,FALSE))</f>
      </c>
      <c r="C22" s="24">
        <f>IF(MAX('入力シート'!$G:$G)&lt;ROW(C17),"",VLOOKUP(ROW(C17),'入力シート'!$G:$U,8,FALSE))</f>
      </c>
      <c r="D22" s="76">
        <f>IF(MAX('入力シート'!$G:$G)&lt;ROW(D17),"",VLOOKUP(ROW(D17),'入力シート'!$G:$U,12,FALSE))</f>
      </c>
      <c r="E22" s="94">
        <f>IF(MAX('入力シート'!$G:$G)&lt;ROW(E17),"",VLOOKUP(ROW(E17),'入力シート'!$G:$U,13,FALSE))</f>
      </c>
      <c r="F22" s="89">
        <f>IF(MAX('入力シート'!$G:$G)&lt;ROW(F17),"",VLOOKUP(ROW(F17),'入力シート'!$G:$U,14,FALSE))</f>
      </c>
      <c r="G22" s="93">
        <f t="shared" si="0"/>
      </c>
      <c r="H22" s="65"/>
    </row>
    <row r="23" spans="1:8" ht="20.25" customHeight="1">
      <c r="A23" s="20">
        <f>IF(MAX('入力シート'!$G:$G)&lt;ROW(A18),"",VLOOKUP(ROW(A18),'入力シート'!$G:$U,11,FALSE))</f>
      </c>
      <c r="B23" s="18">
        <f>IF(MAX('入力シート'!$G:$G)&lt;ROW(B18),"",VLOOKUP(ROW(B18),'入力シート'!$G:$U,7,FALSE))</f>
      </c>
      <c r="C23" s="24">
        <f>IF(MAX('入力シート'!$G:$G)&lt;ROW(C18),"",VLOOKUP(ROW(C18),'入力シート'!$G:$U,8,FALSE))</f>
      </c>
      <c r="D23" s="76">
        <f>IF(MAX('入力シート'!$G:$G)&lt;ROW(D18),"",VLOOKUP(ROW(D18),'入力シート'!$G:$U,12,FALSE))</f>
      </c>
      <c r="E23" s="94">
        <f>IF(MAX('入力シート'!$G:$G)&lt;ROW(E18),"",VLOOKUP(ROW(E18),'入力シート'!$G:$U,13,FALSE))</f>
      </c>
      <c r="F23" s="89">
        <f>IF(MAX('入力シート'!$G:$G)&lt;ROW(F18),"",VLOOKUP(ROW(F18),'入力シート'!$G:$U,14,FALSE))</f>
      </c>
      <c r="G23" s="93">
        <f t="shared" si="0"/>
      </c>
      <c r="H23" s="65"/>
    </row>
    <row r="24" spans="1:8" ht="20.25" customHeight="1">
      <c r="A24" s="20">
        <f>IF(MAX('入力シート'!$G:$G)&lt;ROW(A19),"",VLOOKUP(ROW(A19),'入力シート'!$G:$U,11,FALSE))</f>
      </c>
      <c r="B24" s="18">
        <f>IF(MAX('入力シート'!$G:$G)&lt;ROW(B19),"",VLOOKUP(ROW(B19),'入力シート'!$G:$U,7,FALSE))</f>
      </c>
      <c r="C24" s="24">
        <f>IF(MAX('入力シート'!$G:$G)&lt;ROW(C19),"",VLOOKUP(ROW(C19),'入力シート'!$G:$U,8,FALSE))</f>
      </c>
      <c r="D24" s="76">
        <f>IF(MAX('入力シート'!$G:$G)&lt;ROW(D19),"",VLOOKUP(ROW(D19),'入力シート'!$G:$U,12,FALSE))</f>
      </c>
      <c r="E24" s="94">
        <f>IF(MAX('入力シート'!$G:$G)&lt;ROW(E19),"",VLOOKUP(ROW(E19),'入力シート'!$G:$U,13,FALSE))</f>
      </c>
      <c r="F24" s="89">
        <f>IF(MAX('入力シート'!$G:$G)&lt;ROW(F19),"",VLOOKUP(ROW(F19),'入力シート'!$G:$U,14,FALSE))</f>
      </c>
      <c r="G24" s="93">
        <f t="shared" si="0"/>
      </c>
      <c r="H24" s="65"/>
    </row>
    <row r="25" spans="1:8" ht="20.25" customHeight="1">
      <c r="A25" s="20">
        <f>IF(MAX('入力シート'!$G:$G)&lt;ROW(A20),"",VLOOKUP(ROW(A20),'入力シート'!$G:$U,11,FALSE))</f>
      </c>
      <c r="B25" s="18">
        <f>IF(MAX('入力シート'!$G:$G)&lt;ROW(B20),"",VLOOKUP(ROW(B20),'入力シート'!$G:$U,7,FALSE))</f>
      </c>
      <c r="C25" s="24">
        <f>IF(MAX('入力シート'!$G:$G)&lt;ROW(C20),"",VLOOKUP(ROW(C20),'入力シート'!$G:$U,8,FALSE))</f>
      </c>
      <c r="D25" s="76">
        <f>IF(MAX('入力シート'!$G:$G)&lt;ROW(D20),"",VLOOKUP(ROW(D20),'入力シート'!$G:$U,12,FALSE))</f>
      </c>
      <c r="E25" s="94">
        <f>IF(MAX('入力シート'!$G:$G)&lt;ROW(E20),"",VLOOKUP(ROW(E20),'入力シート'!$G:$U,13,FALSE))</f>
      </c>
      <c r="F25" s="89">
        <f>IF(MAX('入力シート'!$G:$G)&lt;ROW(F20),"",VLOOKUP(ROW(F20),'入力シート'!$G:$U,14,FALSE))</f>
      </c>
      <c r="G25" s="93">
        <f t="shared" si="0"/>
      </c>
      <c r="H25" s="65"/>
    </row>
    <row r="26" spans="1:8" ht="20.25" customHeight="1">
      <c r="A26" s="20">
        <f>IF(MAX('入力シート'!$G:$G)&lt;ROW(A21),"",VLOOKUP(ROW(A21),'入力シート'!$G:$U,11,FALSE))</f>
      </c>
      <c r="B26" s="18">
        <f>IF(MAX('入力シート'!$G:$G)&lt;ROW(B21),"",VLOOKUP(ROW(B21),'入力シート'!$G:$U,7,FALSE))</f>
      </c>
      <c r="C26" s="24">
        <f>IF(MAX('入力シート'!$G:$G)&lt;ROW(C21),"",VLOOKUP(ROW(C21),'入力シート'!$G:$U,8,FALSE))</f>
      </c>
      <c r="D26" s="76">
        <f>IF(MAX('入力シート'!$G:$G)&lt;ROW(D21),"",VLOOKUP(ROW(D21),'入力シート'!$G:$U,12,FALSE))</f>
      </c>
      <c r="E26" s="94">
        <f>IF(MAX('入力シート'!$G:$G)&lt;ROW(E21),"",VLOOKUP(ROW(E21),'入力シート'!$G:$U,13,FALSE))</f>
      </c>
      <c r="F26" s="89">
        <f>IF(MAX('入力シート'!$G:$G)&lt;ROW(F21),"",VLOOKUP(ROW(F21),'入力シート'!$G:$U,14,FALSE))</f>
      </c>
      <c r="G26" s="93">
        <f t="shared" si="0"/>
      </c>
      <c r="H26" s="65"/>
    </row>
    <row r="27" spans="1:8" ht="20.25" customHeight="1">
      <c r="A27" s="20">
        <f>IF(MAX('入力シート'!$G:$G)&lt;ROW(A22),"",VLOOKUP(ROW(A22),'入力シート'!$G:$U,11,FALSE))</f>
      </c>
      <c r="B27" s="18">
        <f>IF(MAX('入力シート'!$G:$G)&lt;ROW(B22),"",VLOOKUP(ROW(B22),'入力シート'!$G:$U,7,FALSE))</f>
      </c>
      <c r="C27" s="24">
        <f>IF(MAX('入力シート'!$G:$G)&lt;ROW(C22),"",VLOOKUP(ROW(C22),'入力シート'!$G:$U,8,FALSE))</f>
      </c>
      <c r="D27" s="76">
        <f>IF(MAX('入力シート'!$G:$G)&lt;ROW(D22),"",VLOOKUP(ROW(D22),'入力シート'!$G:$U,12,FALSE))</f>
      </c>
      <c r="E27" s="94">
        <f>IF(MAX('入力シート'!$G:$G)&lt;ROW(E22),"",VLOOKUP(ROW(E22),'入力シート'!$G:$U,13,FALSE))</f>
      </c>
      <c r="F27" s="89">
        <f>IF(MAX('入力シート'!$G:$G)&lt;ROW(F22),"",VLOOKUP(ROW(F22),'入力シート'!$G:$U,14,FALSE))</f>
      </c>
      <c r="G27" s="93">
        <f t="shared" si="0"/>
      </c>
      <c r="H27" s="65"/>
    </row>
    <row r="28" spans="1:8" ht="20.25" customHeight="1">
      <c r="A28" s="20">
        <f>IF(MAX('入力シート'!$G:$G)&lt;ROW(A23),"",VLOOKUP(ROW(A23),'入力シート'!$G:$U,11,FALSE))</f>
      </c>
      <c r="B28" s="18">
        <f>IF(MAX('入力シート'!$G:$G)&lt;ROW(B23),"",VLOOKUP(ROW(B23),'入力シート'!$G:$U,7,FALSE))</f>
      </c>
      <c r="C28" s="24">
        <f>IF(MAX('入力シート'!$G:$G)&lt;ROW(C23),"",VLOOKUP(ROW(C23),'入力シート'!$G:$U,8,FALSE))</f>
      </c>
      <c r="D28" s="76">
        <f>IF(MAX('入力シート'!$G:$G)&lt;ROW(D23),"",VLOOKUP(ROW(D23),'入力シート'!$G:$U,12,FALSE))</f>
      </c>
      <c r="E28" s="94">
        <f>IF(MAX('入力シート'!$G:$G)&lt;ROW(E23),"",VLOOKUP(ROW(E23),'入力シート'!$G:$U,13,FALSE))</f>
      </c>
      <c r="F28" s="89">
        <f>IF(MAX('入力シート'!$G:$G)&lt;ROW(F23),"",VLOOKUP(ROW(F23),'入力シート'!$G:$U,14,FALSE))</f>
      </c>
      <c r="G28" s="93">
        <f t="shared" si="0"/>
      </c>
      <c r="H28" s="65"/>
    </row>
    <row r="29" spans="1:8" ht="20.25" customHeight="1">
      <c r="A29" s="20">
        <f>IF(MAX('入力シート'!$G:$G)&lt;ROW(A24),"",VLOOKUP(ROW(A24),'入力シート'!$G:$U,11,FALSE))</f>
      </c>
      <c r="B29" s="18">
        <f>IF(MAX('入力シート'!$G:$G)&lt;ROW(B24),"",VLOOKUP(ROW(B24),'入力シート'!$G:$U,7,FALSE))</f>
      </c>
      <c r="C29" s="24">
        <f>IF(MAX('入力シート'!$G:$G)&lt;ROW(C24),"",VLOOKUP(ROW(C24),'入力シート'!$G:$U,8,FALSE))</f>
      </c>
      <c r="D29" s="76">
        <f>IF(MAX('入力シート'!$G:$G)&lt;ROW(D24),"",VLOOKUP(ROW(D24),'入力シート'!$G:$U,12,FALSE))</f>
      </c>
      <c r="E29" s="94">
        <f>IF(MAX('入力シート'!$G:$G)&lt;ROW(E24),"",VLOOKUP(ROW(E24),'入力シート'!$G:$U,13,FALSE))</f>
      </c>
      <c r="F29" s="89">
        <f>IF(MAX('入力シート'!$G:$G)&lt;ROW(F24),"",VLOOKUP(ROW(F24),'入力シート'!$G:$U,14,FALSE))</f>
      </c>
      <c r="G29" s="93">
        <f t="shared" si="0"/>
      </c>
      <c r="H29" s="65"/>
    </row>
    <row r="30" spans="1:8" ht="20.25" customHeight="1">
      <c r="A30" s="20">
        <f>IF(MAX('入力シート'!$G:$G)&lt;ROW(A25),"",VLOOKUP(ROW(A25),'入力シート'!$G:$U,11,FALSE))</f>
      </c>
      <c r="B30" s="18">
        <f>IF(MAX('入力シート'!$G:$G)&lt;ROW(B25),"",VLOOKUP(ROW(B25),'入力シート'!$G:$U,7,FALSE))</f>
      </c>
      <c r="C30" s="24">
        <f>IF(MAX('入力シート'!$G:$G)&lt;ROW(C25),"",VLOOKUP(ROW(C25),'入力シート'!$G:$U,8,FALSE))</f>
      </c>
      <c r="D30" s="76">
        <f>IF(MAX('入力シート'!$G:$G)&lt;ROW(D25),"",VLOOKUP(ROW(D25),'入力シート'!$G:$U,12,FALSE))</f>
      </c>
      <c r="E30" s="94">
        <f>IF(MAX('入力シート'!$G:$G)&lt;ROW(E25),"",VLOOKUP(ROW(E25),'入力シート'!$G:$U,13,FALSE))</f>
      </c>
      <c r="F30" s="89">
        <f>IF(MAX('入力シート'!$G:$G)&lt;ROW(F25),"",VLOOKUP(ROW(F25),'入力シート'!$G:$U,14,FALSE))</f>
      </c>
      <c r="G30" s="93">
        <f t="shared" si="0"/>
      </c>
      <c r="H30" s="65"/>
    </row>
    <row r="31" spans="1:8" ht="20.25" customHeight="1">
      <c r="A31" s="20">
        <f>IF(MAX('入力シート'!$G:$G)&lt;ROW(A26),"",VLOOKUP(ROW(A26),'入力シート'!$G:$U,11,FALSE))</f>
      </c>
      <c r="B31" s="18">
        <f>IF(MAX('入力シート'!$G:$G)&lt;ROW(B26),"",VLOOKUP(ROW(B26),'入力シート'!$G:$U,7,FALSE))</f>
      </c>
      <c r="C31" s="24">
        <f>IF(MAX('入力シート'!$G:$G)&lt;ROW(C26),"",VLOOKUP(ROW(C26),'入力シート'!$G:$U,8,FALSE))</f>
      </c>
      <c r="D31" s="76">
        <f>IF(MAX('入力シート'!$G:$G)&lt;ROW(D26),"",VLOOKUP(ROW(D26),'入力シート'!$G:$U,12,FALSE))</f>
      </c>
      <c r="E31" s="94">
        <f>IF(MAX('入力シート'!$G:$G)&lt;ROW(E26),"",VLOOKUP(ROW(E26),'入力シート'!$G:$U,13,FALSE))</f>
      </c>
      <c r="F31" s="89">
        <f>IF(MAX('入力シート'!$G:$G)&lt;ROW(F26),"",VLOOKUP(ROW(F26),'入力シート'!$G:$U,14,FALSE))</f>
      </c>
      <c r="G31" s="93">
        <f t="shared" si="0"/>
      </c>
      <c r="H31" s="65"/>
    </row>
    <row r="32" spans="1:8" ht="20.25" customHeight="1">
      <c r="A32" s="20">
        <f>IF(MAX('入力シート'!$G:$G)&lt;ROW(A27),"",VLOOKUP(ROW(A27),'入力シート'!$G:$U,11,FALSE))</f>
      </c>
      <c r="B32" s="18">
        <f>IF(MAX('入力シート'!$G:$G)&lt;ROW(B27),"",VLOOKUP(ROW(B27),'入力シート'!$G:$U,7,FALSE))</f>
      </c>
      <c r="C32" s="24">
        <f>IF(MAX('入力シート'!$G:$G)&lt;ROW(C27),"",VLOOKUP(ROW(C27),'入力シート'!$G:$U,8,FALSE))</f>
      </c>
      <c r="D32" s="76">
        <f>IF(MAX('入力シート'!$G:$G)&lt;ROW(D27),"",VLOOKUP(ROW(D27),'入力シート'!$G:$U,12,FALSE))</f>
      </c>
      <c r="E32" s="94">
        <f>IF(MAX('入力シート'!$G:$G)&lt;ROW(E27),"",VLOOKUP(ROW(E27),'入力シート'!$G:$U,13,FALSE))</f>
      </c>
      <c r="F32" s="89">
        <f>IF(MAX('入力シート'!$G:$G)&lt;ROW(F27),"",VLOOKUP(ROW(F27),'入力シート'!$G:$U,14,FALSE))</f>
      </c>
      <c r="G32" s="93">
        <f t="shared" si="0"/>
      </c>
      <c r="H32" s="65"/>
    </row>
    <row r="33" spans="1:8" ht="20.25" customHeight="1">
      <c r="A33" s="20">
        <f>IF(MAX('入力シート'!$G:$G)&lt;ROW(A28),"",VLOOKUP(ROW(A28),'入力シート'!$G:$U,11,FALSE))</f>
      </c>
      <c r="B33" s="18">
        <f>IF(MAX('入力シート'!$G:$G)&lt;ROW(B28),"",VLOOKUP(ROW(B28),'入力シート'!$G:$U,7,FALSE))</f>
      </c>
      <c r="C33" s="24">
        <f>IF(MAX('入力シート'!$G:$G)&lt;ROW(C28),"",VLOOKUP(ROW(C28),'入力シート'!$G:$U,8,FALSE))</f>
      </c>
      <c r="D33" s="76">
        <f>IF(MAX('入力シート'!$G:$G)&lt;ROW(D28),"",VLOOKUP(ROW(D28),'入力シート'!$G:$U,12,FALSE))</f>
      </c>
      <c r="E33" s="94">
        <f>IF(MAX('入力シート'!$G:$G)&lt;ROW(E28),"",VLOOKUP(ROW(E28),'入力シート'!$G:$U,13,FALSE))</f>
      </c>
      <c r="F33" s="89">
        <f>IF(MAX('入力シート'!$G:$G)&lt;ROW(F28),"",VLOOKUP(ROW(F28),'入力シート'!$G:$U,14,FALSE))</f>
      </c>
      <c r="G33" s="93">
        <f t="shared" si="0"/>
      </c>
      <c r="H33" s="65"/>
    </row>
    <row r="34" spans="1:8" ht="20.25" customHeight="1">
      <c r="A34" s="25">
        <f>IF(MAX('入力シート'!$G:$G)&lt;ROW(A29),"",VLOOKUP(ROW(A29),'入力シート'!$G:$U,11,FALSE))</f>
      </c>
      <c r="B34" s="26">
        <f>IF(MAX('入力シート'!$G:$G)&lt;ROW(B29),"",VLOOKUP(ROW(B29),'入力シート'!$G:$U,7,FALSE))</f>
      </c>
      <c r="C34" s="27">
        <f>IF(MAX('入力シート'!$G:$G)&lt;ROW(C29),"",VLOOKUP(ROW(C29),'入力シート'!$G:$U,8,FALSE))</f>
      </c>
      <c r="D34" s="77">
        <f>IF(MAX('入力シート'!$G:$G)&lt;ROW(D29),"",VLOOKUP(ROW(D29),'入力シート'!$G:$U,12,FALSE))</f>
      </c>
      <c r="E34" s="95">
        <f>IF(MAX('入力シート'!$G:$G)&lt;ROW(E29),"",VLOOKUP(ROW(E29),'入力シート'!$G:$U,13,FALSE))</f>
      </c>
      <c r="F34" s="96">
        <f>IF(MAX('入力シート'!$G:$G)&lt;ROW(F29),"",VLOOKUP(ROW(F29),'入力シート'!$G:$U,14,FALSE))</f>
      </c>
      <c r="G34" s="97">
        <f t="shared" si="0"/>
      </c>
      <c r="H34" s="66"/>
    </row>
    <row r="35" spans="1:8" ht="20.25" customHeight="1">
      <c r="A35" s="197" t="s">
        <v>5</v>
      </c>
      <c r="B35" s="198"/>
      <c r="C35" s="198"/>
      <c r="D35" s="199"/>
      <c r="E35" s="98">
        <f>SUM(E5:E34)</f>
        <v>0</v>
      </c>
      <c r="F35" s="99">
        <f>SUM(F5:F34)</f>
        <v>0</v>
      </c>
      <c r="G35" s="100">
        <f>E35-F35</f>
        <v>0</v>
      </c>
      <c r="H35" s="67"/>
    </row>
    <row r="36" ht="22.5" customHeight="1">
      <c r="H36" s="2" t="s">
        <v>6</v>
      </c>
    </row>
    <row r="37" spans="1:8" ht="22.5" customHeight="1">
      <c r="A37" s="43"/>
      <c r="B37" s="43"/>
      <c r="C37" s="43"/>
      <c r="D37" s="48" t="str">
        <f>"令和"&amp;'入力シート'!$R$1&amp;"年度大分県高文連"</f>
        <v>令和6年度大分県高文連</v>
      </c>
      <c r="E37" s="3">
        <f>IF('入力シート'!$R$2="","",'入力シート'!$R$2)</f>
      </c>
      <c r="F37" s="196" t="s">
        <v>61</v>
      </c>
      <c r="G37" s="196"/>
      <c r="H37" s="3" t="s">
        <v>96</v>
      </c>
    </row>
    <row r="38" spans="1:8" ht="22.5" customHeight="1">
      <c r="A38" s="200" t="s">
        <v>43</v>
      </c>
      <c r="B38" s="200"/>
      <c r="C38" s="200"/>
      <c r="D38" s="4"/>
      <c r="F38" s="36"/>
      <c r="G38" s="112"/>
      <c r="H38" s="113"/>
    </row>
    <row r="39" spans="1:4" ht="4.5" customHeight="1">
      <c r="A39" s="5"/>
      <c r="B39" s="5"/>
      <c r="C39" s="5"/>
      <c r="D39" s="4"/>
    </row>
    <row r="40" spans="1:8" ht="20.25" customHeight="1">
      <c r="A40" s="47" t="s">
        <v>75</v>
      </c>
      <c r="B40" s="11" t="s">
        <v>7</v>
      </c>
      <c r="C40" s="12" t="s">
        <v>8</v>
      </c>
      <c r="D40" s="13" t="s">
        <v>10</v>
      </c>
      <c r="E40" s="34" t="s">
        <v>2</v>
      </c>
      <c r="F40" s="35" t="s">
        <v>3</v>
      </c>
      <c r="G40" s="41" t="s">
        <v>4</v>
      </c>
      <c r="H40" s="33" t="s">
        <v>47</v>
      </c>
    </row>
    <row r="41" spans="1:8" ht="20.25" customHeight="1">
      <c r="A41" s="19"/>
      <c r="B41" s="21"/>
      <c r="C41" s="22"/>
      <c r="D41" s="73" t="s">
        <v>97</v>
      </c>
      <c r="E41" s="88">
        <f>E35</f>
        <v>0</v>
      </c>
      <c r="F41" s="89">
        <f>F35</f>
        <v>0</v>
      </c>
      <c r="G41" s="90">
        <f>G35</f>
        <v>0</v>
      </c>
      <c r="H41" s="64"/>
    </row>
    <row r="42" spans="1:8" ht="20.25" customHeight="1">
      <c r="A42" s="20">
        <f>IF(MAX('入力シート'!$G:$G)&lt;ROW(A30),"",VLOOKUP(ROW(A30),'入力シート'!$G:$U,11,FALSE))</f>
      </c>
      <c r="B42" s="18">
        <f>IF(MAX('入力シート'!$G:$G)&lt;ROW(B30),"",VLOOKUP(ROW(B30),'入力シート'!$G:$U,7,FALSE))</f>
      </c>
      <c r="C42" s="50">
        <f>IF(MAX('入力シート'!$G:$G)&lt;ROW(C30),"",VLOOKUP(ROW(C30),'入力シート'!$G:$U,8,FALSE))</f>
      </c>
      <c r="D42" s="74">
        <f>IF(MAX('入力シート'!$G:$G)&lt;ROW(D30),"",VLOOKUP(ROW(D30),'入力シート'!$G:$U,12,FALSE))</f>
      </c>
      <c r="E42" s="91">
        <f>IF(MAX('入力シート'!$G:$G)&lt;ROW(E30),"",VLOOKUP(ROW(E30),'入力シート'!$G:$U,13,FALSE))</f>
      </c>
      <c r="F42" s="92">
        <f>IF(MAX('入力シート'!$G:$G)&lt;ROW(F30),"",VLOOKUP(ROW(F30),'入力シート'!$G:$U,14,FALSE))</f>
      </c>
      <c r="G42" s="93">
        <f>IF(AND(E42="",F42=""),"",G41+E42-F42)</f>
      </c>
      <c r="H42" s="65"/>
    </row>
    <row r="43" spans="1:8" ht="20.25" customHeight="1">
      <c r="A43" s="20">
        <f>IF(MAX('入力シート'!$G:$G)&lt;ROW(A31),"",VLOOKUP(ROW(A31),'入力シート'!$G:$U,11,FALSE))</f>
      </c>
      <c r="B43" s="18">
        <f>IF(MAX('入力シート'!$G:$G)&lt;ROW(B31),"",VLOOKUP(ROW(B31),'入力シート'!$G:$U,7,FALSE))</f>
      </c>
      <c r="C43" s="50">
        <f>IF(MAX('入力シート'!$G:$G)&lt;ROW(C31),"",VLOOKUP(ROW(C31),'入力シート'!$G:$U,8,FALSE))</f>
      </c>
      <c r="D43" s="74">
        <f>IF(MAX('入力シート'!$G:$G)&lt;ROW(D31),"",VLOOKUP(ROW(D31),'入力シート'!$G:$U,12,FALSE))</f>
      </c>
      <c r="E43" s="91">
        <f>IF(MAX('入力シート'!$G:$G)&lt;ROW(E31),"",VLOOKUP(ROW(E31),'入力シート'!$G:$U,13,FALSE))</f>
      </c>
      <c r="F43" s="89">
        <f>IF(MAX('入力シート'!$G:$G)&lt;ROW(F31),"",VLOOKUP(ROW(F31),'入力シート'!$G:$U,14,FALSE))</f>
      </c>
      <c r="G43" s="93">
        <f aca="true" t="shared" si="1" ref="G43:G70">IF(AND(E43="",F43=""),"",G42+E43-F43)</f>
      </c>
      <c r="H43" s="65"/>
    </row>
    <row r="44" spans="1:8" ht="20.25" customHeight="1">
      <c r="A44" s="20">
        <f>IF(MAX('入力シート'!$G:$G)&lt;ROW(A32),"",VLOOKUP(ROW(A32),'入力シート'!$G:$U,11,FALSE))</f>
      </c>
      <c r="B44" s="18">
        <f>IF(MAX('入力シート'!$G:$G)&lt;ROW(B32),"",VLOOKUP(ROW(B32),'入力シート'!$G:$U,7,FALSE))</f>
      </c>
      <c r="C44" s="50">
        <f>IF(MAX('入力シート'!$G:$G)&lt;ROW(C32),"",VLOOKUP(ROW(C32),'入力シート'!$G:$U,8,FALSE))</f>
      </c>
      <c r="D44" s="74">
        <f>IF(MAX('入力シート'!$G:$G)&lt;ROW(D32),"",VLOOKUP(ROW(D32),'入力シート'!$G:$U,12,FALSE))</f>
      </c>
      <c r="E44" s="91">
        <f>IF(MAX('入力シート'!$G:$G)&lt;ROW(E32),"",VLOOKUP(ROW(E32),'入力シート'!$G:$U,13,FALSE))</f>
      </c>
      <c r="F44" s="89">
        <f>IF(MAX('入力シート'!$G:$G)&lt;ROW(F32),"",VLOOKUP(ROW(F32),'入力シート'!$G:$U,14,FALSE))</f>
      </c>
      <c r="G44" s="93">
        <f t="shared" si="1"/>
      </c>
      <c r="H44" s="65"/>
    </row>
    <row r="45" spans="1:8" ht="20.25" customHeight="1">
      <c r="A45" s="20">
        <f>IF(MAX('入力シート'!$G:$G)&lt;ROW(A33),"",VLOOKUP(ROW(A33),'入力シート'!$G:$U,11,FALSE))</f>
      </c>
      <c r="B45" s="18">
        <f>IF(MAX('入力シート'!$G:$G)&lt;ROW(B33),"",VLOOKUP(ROW(B33),'入力シート'!$G:$U,7,FALSE))</f>
      </c>
      <c r="C45" s="50">
        <f>IF(MAX('入力シート'!$G:$G)&lt;ROW(C33),"",VLOOKUP(ROW(C33),'入力シート'!$G:$U,8,FALSE))</f>
      </c>
      <c r="D45" s="74">
        <f>IF(MAX('入力シート'!$G:$G)&lt;ROW(D33),"",VLOOKUP(ROW(D33),'入力シート'!$G:$U,12,FALSE))</f>
      </c>
      <c r="E45" s="91">
        <f>IF(MAX('入力シート'!$G:$G)&lt;ROW(E33),"",VLOOKUP(ROW(E33),'入力シート'!$G:$U,13,FALSE))</f>
      </c>
      <c r="F45" s="89">
        <f>IF(MAX('入力シート'!$G:$G)&lt;ROW(F33),"",VLOOKUP(ROW(F33),'入力シート'!$G:$U,14,FALSE))</f>
      </c>
      <c r="G45" s="93">
        <f t="shared" si="1"/>
      </c>
      <c r="H45" s="65"/>
    </row>
    <row r="46" spans="1:8" ht="20.25" customHeight="1">
      <c r="A46" s="20">
        <f>IF(MAX('入力シート'!$G:$G)&lt;ROW(A34),"",VLOOKUP(ROW(A34),'入力シート'!$G:$U,11,FALSE))</f>
      </c>
      <c r="B46" s="18">
        <f>IF(MAX('入力シート'!$G:$G)&lt;ROW(B34),"",VLOOKUP(ROW(B34),'入力シート'!$G:$U,7,FALSE))</f>
      </c>
      <c r="C46" s="50">
        <f>IF(MAX('入力シート'!$G:$G)&lt;ROW(C34),"",VLOOKUP(ROW(C34),'入力シート'!$G:$U,8,FALSE))</f>
      </c>
      <c r="D46" s="74">
        <f>IF(MAX('入力シート'!$G:$G)&lt;ROW(D34),"",VLOOKUP(ROW(D34),'入力シート'!$G:$U,12,FALSE))</f>
      </c>
      <c r="E46" s="91">
        <f>IF(MAX('入力シート'!$G:$G)&lt;ROW(E34),"",VLOOKUP(ROW(E34),'入力シート'!$G:$U,13,FALSE))</f>
      </c>
      <c r="F46" s="89">
        <f>IF(MAX('入力シート'!$G:$G)&lt;ROW(F34),"",VLOOKUP(ROW(F34),'入力シート'!$G:$U,14,FALSE))</f>
      </c>
      <c r="G46" s="93">
        <f t="shared" si="1"/>
      </c>
      <c r="H46" s="65"/>
    </row>
    <row r="47" spans="1:8" ht="20.25" customHeight="1">
      <c r="A47" s="20">
        <f>IF(MAX('入力シート'!$G:$G)&lt;ROW(A35),"",VLOOKUP(ROW(A35),'入力シート'!$G:$U,11,FALSE))</f>
      </c>
      <c r="B47" s="18">
        <f>IF(MAX('入力シート'!$G:$G)&lt;ROW(B35),"",VLOOKUP(ROW(B35),'入力シート'!$G:$U,7,FALSE))</f>
      </c>
      <c r="C47" s="24">
        <f>IF(MAX('入力シート'!$G:$G)&lt;ROW(C35),"",VLOOKUP(ROW(C35),'入力シート'!$G:$U,8,FALSE))</f>
      </c>
      <c r="D47" s="75">
        <f>IF(MAX('入力シート'!$G:$G)&lt;ROW(D35),"",VLOOKUP(ROW(D35),'入力シート'!$G:$U,12,FALSE))</f>
      </c>
      <c r="E47" s="91">
        <f>IF(MAX('入力シート'!$G:$G)&lt;ROW(E35),"",VLOOKUP(ROW(E35),'入力シート'!$G:$U,13,FALSE))</f>
      </c>
      <c r="F47" s="89">
        <f>IF(MAX('入力シート'!$G:$G)&lt;ROW(F35),"",VLOOKUP(ROW(F35),'入力シート'!$G:$U,14,FALSE))</f>
      </c>
      <c r="G47" s="93">
        <f t="shared" si="1"/>
      </c>
      <c r="H47" s="65"/>
    </row>
    <row r="48" spans="1:8" ht="20.25" customHeight="1">
      <c r="A48" s="20">
        <f>IF(MAX('入力シート'!$G:$G)&lt;ROW(A36),"",VLOOKUP(ROW(A36),'入力シート'!$G:$U,11,FALSE))</f>
      </c>
      <c r="B48" s="18">
        <f>IF(MAX('入力シート'!$G:$G)&lt;ROW(B36),"",VLOOKUP(ROW(B36),'入力シート'!$G:$U,7,FALSE))</f>
      </c>
      <c r="C48" s="24">
        <f>IF(MAX('入力シート'!$G:$G)&lt;ROW(C36),"",VLOOKUP(ROW(C36),'入力シート'!$G:$U,8,FALSE))</f>
      </c>
      <c r="D48" s="75">
        <f>IF(MAX('入力シート'!$G:$G)&lt;ROW(D36),"",VLOOKUP(ROW(D36),'入力シート'!$G:$U,12,FALSE))</f>
      </c>
      <c r="E48" s="91">
        <f>IF(MAX('入力シート'!$G:$G)&lt;ROW(E36),"",VLOOKUP(ROW(E36),'入力シート'!$G:$U,13,FALSE))</f>
      </c>
      <c r="F48" s="89">
        <f>IF(MAX('入力シート'!$G:$G)&lt;ROW(F36),"",VLOOKUP(ROW(F36),'入力シート'!$G:$U,14,FALSE))</f>
      </c>
      <c r="G48" s="93">
        <f t="shared" si="1"/>
      </c>
      <c r="H48" s="65"/>
    </row>
    <row r="49" spans="1:8" ht="20.25" customHeight="1">
      <c r="A49" s="20">
        <f>IF(MAX('入力シート'!$G:$G)&lt;ROW(A37),"",VLOOKUP(ROW(A37),'入力シート'!$G:$U,11,FALSE))</f>
      </c>
      <c r="B49" s="18">
        <f>IF(MAX('入力シート'!$G:$G)&lt;ROW(B37),"",VLOOKUP(ROW(B37),'入力シート'!$G:$U,7,FALSE))</f>
      </c>
      <c r="C49" s="24">
        <f>IF(MAX('入力シート'!$G:$G)&lt;ROW(C37),"",VLOOKUP(ROW(C37),'入力シート'!$G:$U,8,FALSE))</f>
      </c>
      <c r="D49" s="76">
        <f>IF(MAX('入力シート'!$G:$G)&lt;ROW(D37),"",VLOOKUP(ROW(D37),'入力シート'!$G:$U,12,FALSE))</f>
      </c>
      <c r="E49" s="94">
        <f>IF(MAX('入力シート'!$G:$G)&lt;ROW(E37),"",VLOOKUP(ROW(E37),'入力シート'!$G:$U,13,FALSE))</f>
      </c>
      <c r="F49" s="89">
        <f>IF(MAX('入力シート'!$G:$G)&lt;ROW(F37),"",VLOOKUP(ROW(F37),'入力シート'!$G:$U,14,FALSE))</f>
      </c>
      <c r="G49" s="93">
        <f t="shared" si="1"/>
      </c>
      <c r="H49" s="65"/>
    </row>
    <row r="50" spans="1:8" ht="20.25" customHeight="1">
      <c r="A50" s="20">
        <f>IF(MAX('入力シート'!$G:$G)&lt;ROW(A38),"",VLOOKUP(ROW(A38),'入力シート'!$G:$U,11,FALSE))</f>
      </c>
      <c r="B50" s="18">
        <f>IF(MAX('入力シート'!$G:$G)&lt;ROW(B38),"",VLOOKUP(ROW(B38),'入力シート'!$G:$U,7,FALSE))</f>
      </c>
      <c r="C50" s="24">
        <f>IF(MAX('入力シート'!$G:$G)&lt;ROW(C38),"",VLOOKUP(ROW(C38),'入力シート'!$G:$U,8,FALSE))</f>
      </c>
      <c r="D50" s="76">
        <f>IF(MAX('入力シート'!$G:$G)&lt;ROW(D38),"",VLOOKUP(ROW(D38),'入力シート'!$G:$U,12,FALSE))</f>
      </c>
      <c r="E50" s="94">
        <f>IF(MAX('入力シート'!$G:$G)&lt;ROW(E38),"",VLOOKUP(ROW(E38),'入力シート'!$G:$U,13,FALSE))</f>
      </c>
      <c r="F50" s="89">
        <f>IF(MAX('入力シート'!$G:$G)&lt;ROW(F38),"",VLOOKUP(ROW(F38),'入力シート'!$G:$U,14,FALSE))</f>
      </c>
      <c r="G50" s="93">
        <f t="shared" si="1"/>
      </c>
      <c r="H50" s="65"/>
    </row>
    <row r="51" spans="1:8" ht="20.25" customHeight="1">
      <c r="A51" s="20">
        <f>IF(MAX('入力シート'!$G:$G)&lt;ROW(A39),"",VLOOKUP(ROW(A39),'入力シート'!$G:$U,11,FALSE))</f>
      </c>
      <c r="B51" s="18">
        <f>IF(MAX('入力シート'!$G:$G)&lt;ROW(B39),"",VLOOKUP(ROW(B39),'入力シート'!$G:$U,7,FALSE))</f>
      </c>
      <c r="C51" s="24">
        <f>IF(MAX('入力シート'!$G:$G)&lt;ROW(C39),"",VLOOKUP(ROW(C39),'入力シート'!$G:$U,8,FALSE))</f>
      </c>
      <c r="D51" s="76">
        <f>IF(MAX('入力シート'!$G:$G)&lt;ROW(D39),"",VLOOKUP(ROW(D39),'入力シート'!$G:$U,12,FALSE))</f>
      </c>
      <c r="E51" s="94">
        <f>IF(MAX('入力シート'!$G:$G)&lt;ROW(E39),"",VLOOKUP(ROW(E39),'入力シート'!$G:$U,13,FALSE))</f>
      </c>
      <c r="F51" s="89">
        <f>IF(MAX('入力シート'!$G:$G)&lt;ROW(F39),"",VLOOKUP(ROW(F39),'入力シート'!$G:$U,14,FALSE))</f>
      </c>
      <c r="G51" s="93">
        <f t="shared" si="1"/>
      </c>
      <c r="H51" s="65"/>
    </row>
    <row r="52" spans="1:8" ht="20.25" customHeight="1">
      <c r="A52" s="20">
        <f>IF(MAX('入力シート'!$G:$G)&lt;ROW(A40),"",VLOOKUP(ROW(A40),'入力シート'!$G:$U,11,FALSE))</f>
      </c>
      <c r="B52" s="18">
        <f>IF(MAX('入力シート'!$G:$G)&lt;ROW(B40),"",VLOOKUP(ROW(B40),'入力シート'!$G:$U,7,FALSE))</f>
      </c>
      <c r="C52" s="24">
        <f>IF(MAX('入力シート'!$G:$G)&lt;ROW(C40),"",VLOOKUP(ROW(C40),'入力シート'!$G:$U,8,FALSE))</f>
      </c>
      <c r="D52" s="76">
        <f>IF(MAX('入力シート'!$G:$G)&lt;ROW(D40),"",VLOOKUP(ROW(D40),'入力シート'!$G:$U,12,FALSE))</f>
      </c>
      <c r="E52" s="94">
        <f>IF(MAX('入力シート'!$G:$G)&lt;ROW(E40),"",VLOOKUP(ROW(E40),'入力シート'!$G:$U,13,FALSE))</f>
      </c>
      <c r="F52" s="89">
        <f>IF(MAX('入力シート'!$G:$G)&lt;ROW(F40),"",VLOOKUP(ROW(F40),'入力シート'!$G:$U,14,FALSE))</f>
      </c>
      <c r="G52" s="93">
        <f t="shared" si="1"/>
      </c>
      <c r="H52" s="65"/>
    </row>
    <row r="53" spans="1:8" ht="20.25" customHeight="1">
      <c r="A53" s="20">
        <f>IF(MAX('入力シート'!$G:$G)&lt;ROW(A41),"",VLOOKUP(ROW(A41),'入力シート'!$G:$U,11,FALSE))</f>
      </c>
      <c r="B53" s="18">
        <f>IF(MAX('入力シート'!$G:$G)&lt;ROW(B41),"",VLOOKUP(ROW(B41),'入力シート'!$G:$U,7,FALSE))</f>
      </c>
      <c r="C53" s="24">
        <f>IF(MAX('入力シート'!$G:$G)&lt;ROW(C41),"",VLOOKUP(ROW(C41),'入力シート'!$G:$U,8,FALSE))</f>
      </c>
      <c r="D53" s="76">
        <f>IF(MAX('入力シート'!$G:$G)&lt;ROW(D41),"",VLOOKUP(ROW(D41),'入力シート'!$G:$U,12,FALSE))</f>
      </c>
      <c r="E53" s="94">
        <f>IF(MAX('入力シート'!$G:$G)&lt;ROW(E41),"",VLOOKUP(ROW(E41),'入力シート'!$G:$U,13,FALSE))</f>
      </c>
      <c r="F53" s="89">
        <f>IF(MAX('入力シート'!$G:$G)&lt;ROW(F41),"",VLOOKUP(ROW(F41),'入力シート'!$G:$U,14,FALSE))</f>
      </c>
      <c r="G53" s="93">
        <f t="shared" si="1"/>
      </c>
      <c r="H53" s="65"/>
    </row>
    <row r="54" spans="1:8" ht="20.25" customHeight="1">
      <c r="A54" s="20">
        <f>IF(MAX('入力シート'!$G:$G)&lt;ROW(A42),"",VLOOKUP(ROW(A42),'入力シート'!$G:$U,11,FALSE))</f>
      </c>
      <c r="B54" s="18">
        <f>IF(MAX('入力シート'!$G:$G)&lt;ROW(B42),"",VLOOKUP(ROW(B42),'入力シート'!$G:$U,7,FALSE))</f>
      </c>
      <c r="C54" s="24">
        <f>IF(MAX('入力シート'!$G:$G)&lt;ROW(C42),"",VLOOKUP(ROW(C42),'入力シート'!$G:$U,8,FALSE))</f>
      </c>
      <c r="D54" s="76">
        <f>IF(MAX('入力シート'!$G:$G)&lt;ROW(D42),"",VLOOKUP(ROW(D42),'入力シート'!$G:$U,12,FALSE))</f>
      </c>
      <c r="E54" s="94">
        <f>IF(MAX('入力シート'!$G:$G)&lt;ROW(E42),"",VLOOKUP(ROW(E42),'入力シート'!$G:$U,13,FALSE))</f>
      </c>
      <c r="F54" s="89">
        <f>IF(MAX('入力シート'!$G:$G)&lt;ROW(F42),"",VLOOKUP(ROW(F42),'入力シート'!$G:$U,14,FALSE))</f>
      </c>
      <c r="G54" s="93">
        <f t="shared" si="1"/>
      </c>
      <c r="H54" s="65"/>
    </row>
    <row r="55" spans="1:8" ht="20.25" customHeight="1">
      <c r="A55" s="20">
        <f>IF(MAX('入力シート'!$G:$G)&lt;ROW(A43),"",VLOOKUP(ROW(A43),'入力シート'!$G:$U,11,FALSE))</f>
      </c>
      <c r="B55" s="18">
        <f>IF(MAX('入力シート'!$G:$G)&lt;ROW(B43),"",VLOOKUP(ROW(B43),'入力シート'!$G:$U,7,FALSE))</f>
      </c>
      <c r="C55" s="24">
        <f>IF(MAX('入力シート'!$G:$G)&lt;ROW(C43),"",VLOOKUP(ROW(C43),'入力シート'!$G:$U,8,FALSE))</f>
      </c>
      <c r="D55" s="76">
        <f>IF(MAX('入力シート'!$G:$G)&lt;ROW(D43),"",VLOOKUP(ROW(D43),'入力シート'!$G:$U,12,FALSE))</f>
      </c>
      <c r="E55" s="94">
        <f>IF(MAX('入力シート'!$G:$G)&lt;ROW(E43),"",VLOOKUP(ROW(E43),'入力シート'!$G:$U,13,FALSE))</f>
      </c>
      <c r="F55" s="89">
        <f>IF(MAX('入力シート'!$G:$G)&lt;ROW(F43),"",VLOOKUP(ROW(F43),'入力シート'!$G:$U,14,FALSE))</f>
      </c>
      <c r="G55" s="93">
        <f t="shared" si="1"/>
      </c>
      <c r="H55" s="65"/>
    </row>
    <row r="56" spans="1:8" ht="20.25" customHeight="1">
      <c r="A56" s="20">
        <f>IF(MAX('入力シート'!$G:$G)&lt;ROW(A44),"",VLOOKUP(ROW(A44),'入力シート'!$G:$U,11,FALSE))</f>
      </c>
      <c r="B56" s="18">
        <f>IF(MAX('入力シート'!$G:$G)&lt;ROW(B44),"",VLOOKUP(ROW(B44),'入力シート'!$G:$U,7,FALSE))</f>
      </c>
      <c r="C56" s="24">
        <f>IF(MAX('入力シート'!$G:$G)&lt;ROW(C44),"",VLOOKUP(ROW(C44),'入力シート'!$G:$U,8,FALSE))</f>
      </c>
      <c r="D56" s="76">
        <f>IF(MAX('入力シート'!$G:$G)&lt;ROW(D44),"",VLOOKUP(ROW(D44),'入力シート'!$G:$U,12,FALSE))</f>
      </c>
      <c r="E56" s="94">
        <f>IF(MAX('入力シート'!$G:$G)&lt;ROW(E44),"",VLOOKUP(ROW(E44),'入力シート'!$G:$U,13,FALSE))</f>
      </c>
      <c r="F56" s="89">
        <f>IF(MAX('入力シート'!$G:$G)&lt;ROW(F44),"",VLOOKUP(ROW(F44),'入力シート'!$G:$U,14,FALSE))</f>
      </c>
      <c r="G56" s="93">
        <f t="shared" si="1"/>
      </c>
      <c r="H56" s="65"/>
    </row>
    <row r="57" spans="1:8" ht="20.25" customHeight="1">
      <c r="A57" s="20">
        <f>IF(MAX('入力シート'!$G:$G)&lt;ROW(A45),"",VLOOKUP(ROW(A45),'入力シート'!$G:$U,11,FALSE))</f>
      </c>
      <c r="B57" s="18">
        <f>IF(MAX('入力シート'!$G:$G)&lt;ROW(B45),"",VLOOKUP(ROW(B45),'入力シート'!$G:$U,7,FALSE))</f>
      </c>
      <c r="C57" s="24">
        <f>IF(MAX('入力シート'!$G:$G)&lt;ROW(C45),"",VLOOKUP(ROW(C45),'入力シート'!$G:$U,8,FALSE))</f>
      </c>
      <c r="D57" s="76">
        <f>IF(MAX('入力シート'!$G:$G)&lt;ROW(D45),"",VLOOKUP(ROW(D45),'入力シート'!$G:$U,12,FALSE))</f>
      </c>
      <c r="E57" s="94">
        <f>IF(MAX('入力シート'!$G:$G)&lt;ROW(E45),"",VLOOKUP(ROW(E45),'入力シート'!$G:$U,13,FALSE))</f>
      </c>
      <c r="F57" s="89">
        <f>IF(MAX('入力シート'!$G:$G)&lt;ROW(F45),"",VLOOKUP(ROW(F45),'入力シート'!$G:$U,14,FALSE))</f>
      </c>
      <c r="G57" s="93">
        <f t="shared" si="1"/>
      </c>
      <c r="H57" s="65"/>
    </row>
    <row r="58" spans="1:8" ht="20.25" customHeight="1">
      <c r="A58" s="20">
        <f>IF(MAX('入力シート'!$G:$G)&lt;ROW(A46),"",VLOOKUP(ROW(A46),'入力シート'!$G:$U,11,FALSE))</f>
      </c>
      <c r="B58" s="18">
        <f>IF(MAX('入力シート'!$G:$G)&lt;ROW(B46),"",VLOOKUP(ROW(B46),'入力シート'!$G:$U,7,FALSE))</f>
      </c>
      <c r="C58" s="24">
        <f>IF(MAX('入力シート'!$G:$G)&lt;ROW(C46),"",VLOOKUP(ROW(C46),'入力シート'!$G:$U,8,FALSE))</f>
      </c>
      <c r="D58" s="76">
        <f>IF(MAX('入力シート'!$G:$G)&lt;ROW(D46),"",VLOOKUP(ROW(D46),'入力シート'!$G:$U,12,FALSE))</f>
      </c>
      <c r="E58" s="94">
        <f>IF(MAX('入力シート'!$G:$G)&lt;ROW(E46),"",VLOOKUP(ROW(E46),'入力シート'!$G:$U,13,FALSE))</f>
      </c>
      <c r="F58" s="89">
        <f>IF(MAX('入力シート'!$G:$G)&lt;ROW(F46),"",VLOOKUP(ROW(F46),'入力シート'!$G:$U,14,FALSE))</f>
      </c>
      <c r="G58" s="93">
        <f t="shared" si="1"/>
      </c>
      <c r="H58" s="65"/>
    </row>
    <row r="59" spans="1:8" ht="20.25" customHeight="1">
      <c r="A59" s="20">
        <f>IF(MAX('入力シート'!$G:$G)&lt;ROW(A47),"",VLOOKUP(ROW(A47),'入力シート'!$G:$U,11,FALSE))</f>
      </c>
      <c r="B59" s="18">
        <f>IF(MAX('入力シート'!$G:$G)&lt;ROW(B47),"",VLOOKUP(ROW(B47),'入力シート'!$G:$U,7,FALSE))</f>
      </c>
      <c r="C59" s="24">
        <f>IF(MAX('入力シート'!$G:$G)&lt;ROW(C47),"",VLOOKUP(ROW(C47),'入力シート'!$G:$U,8,FALSE))</f>
      </c>
      <c r="D59" s="76">
        <f>IF(MAX('入力シート'!$G:$G)&lt;ROW(D47),"",VLOOKUP(ROW(D47),'入力シート'!$G:$U,12,FALSE))</f>
      </c>
      <c r="E59" s="94">
        <f>IF(MAX('入力シート'!$G:$G)&lt;ROW(E47),"",VLOOKUP(ROW(E47),'入力シート'!$G:$U,13,FALSE))</f>
      </c>
      <c r="F59" s="89">
        <f>IF(MAX('入力シート'!$G:$G)&lt;ROW(F47),"",VLOOKUP(ROW(F47),'入力シート'!$G:$U,14,FALSE))</f>
      </c>
      <c r="G59" s="93">
        <f t="shared" si="1"/>
      </c>
      <c r="H59" s="65"/>
    </row>
    <row r="60" spans="1:8" ht="20.25" customHeight="1">
      <c r="A60" s="20">
        <f>IF(MAX('入力シート'!$G:$G)&lt;ROW(A48),"",VLOOKUP(ROW(A48),'入力シート'!$G:$U,11,FALSE))</f>
      </c>
      <c r="B60" s="18">
        <f>IF(MAX('入力シート'!$G:$G)&lt;ROW(B48),"",VLOOKUP(ROW(B48),'入力シート'!$G:$U,7,FALSE))</f>
      </c>
      <c r="C60" s="24">
        <f>IF(MAX('入力シート'!$G:$G)&lt;ROW(C48),"",VLOOKUP(ROW(C48),'入力シート'!$G:$U,8,FALSE))</f>
      </c>
      <c r="D60" s="76">
        <f>IF(MAX('入力シート'!$G:$G)&lt;ROW(D48),"",VLOOKUP(ROW(D48),'入力シート'!$G:$U,12,FALSE))</f>
      </c>
      <c r="E60" s="94">
        <f>IF(MAX('入力シート'!$G:$G)&lt;ROW(E48),"",VLOOKUP(ROW(E48),'入力シート'!$G:$U,13,FALSE))</f>
      </c>
      <c r="F60" s="89">
        <f>IF(MAX('入力シート'!$G:$G)&lt;ROW(F48),"",VLOOKUP(ROW(F48),'入力シート'!$G:$U,14,FALSE))</f>
      </c>
      <c r="G60" s="93">
        <f t="shared" si="1"/>
      </c>
      <c r="H60" s="65"/>
    </row>
    <row r="61" spans="1:8" ht="20.25" customHeight="1">
      <c r="A61" s="20">
        <f>IF(MAX('入力シート'!$G:$G)&lt;ROW(A49),"",VLOOKUP(ROW(A49),'入力シート'!$G:$U,11,FALSE))</f>
      </c>
      <c r="B61" s="18">
        <f>IF(MAX('入力シート'!$G:$G)&lt;ROW(B49),"",VLOOKUP(ROW(B49),'入力シート'!$G:$U,7,FALSE))</f>
      </c>
      <c r="C61" s="24">
        <f>IF(MAX('入力シート'!$G:$G)&lt;ROW(C49),"",VLOOKUP(ROW(C49),'入力シート'!$G:$U,8,FALSE))</f>
      </c>
      <c r="D61" s="76">
        <f>IF(MAX('入力シート'!$G:$G)&lt;ROW(D49),"",VLOOKUP(ROW(D49),'入力シート'!$G:$U,12,FALSE))</f>
      </c>
      <c r="E61" s="94">
        <f>IF(MAX('入力シート'!$G:$G)&lt;ROW(E49),"",VLOOKUP(ROW(E49),'入力シート'!$G:$U,13,FALSE))</f>
      </c>
      <c r="F61" s="89">
        <f>IF(MAX('入力シート'!$G:$G)&lt;ROW(F49),"",VLOOKUP(ROW(F49),'入力シート'!$G:$U,14,FALSE))</f>
      </c>
      <c r="G61" s="93">
        <f t="shared" si="1"/>
      </c>
      <c r="H61" s="65"/>
    </row>
    <row r="62" spans="1:8" ht="20.25" customHeight="1">
      <c r="A62" s="20">
        <f>IF(MAX('入力シート'!$G:$G)&lt;ROW(A50),"",VLOOKUP(ROW(A50),'入力シート'!$G:$U,11,FALSE))</f>
      </c>
      <c r="B62" s="18">
        <f>IF(MAX('入力シート'!$G:$G)&lt;ROW(B50),"",VLOOKUP(ROW(B50),'入力シート'!$G:$U,7,FALSE))</f>
      </c>
      <c r="C62" s="24">
        <f>IF(MAX('入力シート'!$G:$G)&lt;ROW(C50),"",VLOOKUP(ROW(C50),'入力シート'!$G:$U,8,FALSE))</f>
      </c>
      <c r="D62" s="76">
        <f>IF(MAX('入力シート'!$G:$G)&lt;ROW(D50),"",VLOOKUP(ROW(D50),'入力シート'!$G:$U,12,FALSE))</f>
      </c>
      <c r="E62" s="94">
        <f>IF(MAX('入力シート'!$G:$G)&lt;ROW(E50),"",VLOOKUP(ROW(E50),'入力シート'!$G:$U,13,FALSE))</f>
      </c>
      <c r="F62" s="89">
        <f>IF(MAX('入力シート'!$G:$G)&lt;ROW(F50),"",VLOOKUP(ROW(F50),'入力シート'!$G:$U,14,FALSE))</f>
      </c>
      <c r="G62" s="93">
        <f t="shared" si="1"/>
      </c>
      <c r="H62" s="65"/>
    </row>
    <row r="63" spans="1:8" ht="20.25" customHeight="1">
      <c r="A63" s="20">
        <f>IF(MAX('入力シート'!$G:$G)&lt;ROW(A51),"",VLOOKUP(ROW(A51),'入力シート'!$G:$U,11,FALSE))</f>
      </c>
      <c r="B63" s="18">
        <f>IF(MAX('入力シート'!$G:$G)&lt;ROW(B51),"",VLOOKUP(ROW(B51),'入力シート'!$G:$U,7,FALSE))</f>
      </c>
      <c r="C63" s="24">
        <f>IF(MAX('入力シート'!$G:$G)&lt;ROW(C51),"",VLOOKUP(ROW(C51),'入力シート'!$G:$U,8,FALSE))</f>
      </c>
      <c r="D63" s="76">
        <f>IF(MAX('入力シート'!$G:$G)&lt;ROW(D51),"",VLOOKUP(ROW(D51),'入力シート'!$G:$U,12,FALSE))</f>
      </c>
      <c r="E63" s="94">
        <f>IF(MAX('入力シート'!$G:$G)&lt;ROW(E51),"",VLOOKUP(ROW(E51),'入力シート'!$G:$U,13,FALSE))</f>
      </c>
      <c r="F63" s="89">
        <f>IF(MAX('入力シート'!$G:$G)&lt;ROW(F51),"",VLOOKUP(ROW(F51),'入力シート'!$G:$U,14,FALSE))</f>
      </c>
      <c r="G63" s="93">
        <f t="shared" si="1"/>
      </c>
      <c r="H63" s="65"/>
    </row>
    <row r="64" spans="1:8" ht="20.25" customHeight="1">
      <c r="A64" s="20">
        <f>IF(MAX('入力シート'!$G:$G)&lt;ROW(A52),"",VLOOKUP(ROW(A52),'入力シート'!$G:$U,11,FALSE))</f>
      </c>
      <c r="B64" s="18">
        <f>IF(MAX('入力シート'!$G:$G)&lt;ROW(B52),"",VLOOKUP(ROW(B52),'入力シート'!$G:$U,7,FALSE))</f>
      </c>
      <c r="C64" s="24">
        <f>IF(MAX('入力シート'!$G:$G)&lt;ROW(C52),"",VLOOKUP(ROW(C52),'入力シート'!$G:$U,8,FALSE))</f>
      </c>
      <c r="D64" s="76">
        <f>IF(MAX('入力シート'!$G:$G)&lt;ROW(D52),"",VLOOKUP(ROW(D52),'入力シート'!$G:$U,12,FALSE))</f>
      </c>
      <c r="E64" s="94">
        <f>IF(MAX('入力シート'!$G:$G)&lt;ROW(E52),"",VLOOKUP(ROW(E52),'入力シート'!$G:$U,13,FALSE))</f>
      </c>
      <c r="F64" s="89">
        <f>IF(MAX('入力シート'!$G:$G)&lt;ROW(F52),"",VLOOKUP(ROW(F52),'入力シート'!$G:$U,14,FALSE))</f>
      </c>
      <c r="G64" s="93">
        <f t="shared" si="1"/>
      </c>
      <c r="H64" s="65"/>
    </row>
    <row r="65" spans="1:8" ht="20.25" customHeight="1">
      <c r="A65" s="20">
        <f>IF(MAX('入力シート'!$G:$G)&lt;ROW(A53),"",VLOOKUP(ROW(A53),'入力シート'!$G:$U,11,FALSE))</f>
      </c>
      <c r="B65" s="18">
        <f>IF(MAX('入力シート'!$G:$G)&lt;ROW(B53),"",VLOOKUP(ROW(B53),'入力シート'!$G:$U,7,FALSE))</f>
      </c>
      <c r="C65" s="24">
        <f>IF(MAX('入力シート'!$G:$G)&lt;ROW(C53),"",VLOOKUP(ROW(C53),'入力シート'!$G:$U,8,FALSE))</f>
      </c>
      <c r="D65" s="76">
        <f>IF(MAX('入力シート'!$G:$G)&lt;ROW(D53),"",VLOOKUP(ROW(D53),'入力シート'!$G:$U,12,FALSE))</f>
      </c>
      <c r="E65" s="94">
        <f>IF(MAX('入力シート'!$G:$G)&lt;ROW(E53),"",VLOOKUP(ROW(E53),'入力シート'!$G:$U,13,FALSE))</f>
      </c>
      <c r="F65" s="89">
        <f>IF(MAX('入力シート'!$G:$G)&lt;ROW(F53),"",VLOOKUP(ROW(F53),'入力シート'!$G:$U,14,FALSE))</f>
      </c>
      <c r="G65" s="93">
        <f t="shared" si="1"/>
      </c>
      <c r="H65" s="65"/>
    </row>
    <row r="66" spans="1:8" ht="20.25" customHeight="1">
      <c r="A66" s="20">
        <f>IF(MAX('入力シート'!$G:$G)&lt;ROW(A54),"",VLOOKUP(ROW(A54),'入力シート'!$G:$U,11,FALSE))</f>
      </c>
      <c r="B66" s="18">
        <f>IF(MAX('入力シート'!$G:$G)&lt;ROW(B54),"",VLOOKUP(ROW(B54),'入力シート'!$G:$U,7,FALSE))</f>
      </c>
      <c r="C66" s="24">
        <f>IF(MAX('入力シート'!$G:$G)&lt;ROW(C54),"",VLOOKUP(ROW(C54),'入力シート'!$G:$U,8,FALSE))</f>
      </c>
      <c r="D66" s="76">
        <f>IF(MAX('入力シート'!$G:$G)&lt;ROW(D54),"",VLOOKUP(ROW(D54),'入力シート'!$G:$U,12,FALSE))</f>
      </c>
      <c r="E66" s="94">
        <f>IF(MAX('入力シート'!$G:$G)&lt;ROW(E54),"",VLOOKUP(ROW(E54),'入力シート'!$G:$U,13,FALSE))</f>
      </c>
      <c r="F66" s="89">
        <f>IF(MAX('入力シート'!$G:$G)&lt;ROW(F54),"",VLOOKUP(ROW(F54),'入力シート'!$G:$U,14,FALSE))</f>
      </c>
      <c r="G66" s="93">
        <f t="shared" si="1"/>
      </c>
      <c r="H66" s="65"/>
    </row>
    <row r="67" spans="1:8" ht="20.25" customHeight="1">
      <c r="A67" s="20">
        <f>IF(MAX('入力シート'!$G:$G)&lt;ROW(A55),"",VLOOKUP(ROW(A55),'入力シート'!$G:$U,11,FALSE))</f>
      </c>
      <c r="B67" s="18">
        <f>IF(MAX('入力シート'!$G:$G)&lt;ROW(B55),"",VLOOKUP(ROW(B55),'入力シート'!$G:$U,7,FALSE))</f>
      </c>
      <c r="C67" s="24">
        <f>IF(MAX('入力シート'!$G:$G)&lt;ROW(C55),"",VLOOKUP(ROW(C55),'入力シート'!$G:$U,8,FALSE))</f>
      </c>
      <c r="D67" s="76">
        <f>IF(MAX('入力シート'!$G:$G)&lt;ROW(D55),"",VLOOKUP(ROW(D55),'入力シート'!$G:$U,12,FALSE))</f>
      </c>
      <c r="E67" s="94">
        <f>IF(MAX('入力シート'!$G:$G)&lt;ROW(E55),"",VLOOKUP(ROW(E55),'入力シート'!$G:$U,13,FALSE))</f>
      </c>
      <c r="F67" s="89">
        <f>IF(MAX('入力シート'!$G:$G)&lt;ROW(F55),"",VLOOKUP(ROW(F55),'入力シート'!$G:$U,14,FALSE))</f>
      </c>
      <c r="G67" s="93">
        <f t="shared" si="1"/>
      </c>
      <c r="H67" s="65"/>
    </row>
    <row r="68" spans="1:8" ht="20.25" customHeight="1">
      <c r="A68" s="20">
        <f>IF(MAX('入力シート'!$G:$G)&lt;ROW(A56),"",VLOOKUP(ROW(A56),'入力シート'!$G:$U,11,FALSE))</f>
      </c>
      <c r="B68" s="18">
        <f>IF(MAX('入力シート'!$G:$G)&lt;ROW(B56),"",VLOOKUP(ROW(B56),'入力シート'!$G:$U,7,FALSE))</f>
      </c>
      <c r="C68" s="24">
        <f>IF(MAX('入力シート'!$G:$G)&lt;ROW(C56),"",VLOOKUP(ROW(C56),'入力シート'!$G:$U,8,FALSE))</f>
      </c>
      <c r="D68" s="76">
        <f>IF(MAX('入力シート'!$G:$G)&lt;ROW(D56),"",VLOOKUP(ROW(D56),'入力シート'!$G:$U,12,FALSE))</f>
      </c>
      <c r="E68" s="94">
        <f>IF(MAX('入力シート'!$G:$G)&lt;ROW(E56),"",VLOOKUP(ROW(E56),'入力シート'!$G:$U,13,FALSE))</f>
      </c>
      <c r="F68" s="89">
        <f>IF(MAX('入力シート'!$G:$G)&lt;ROW(F56),"",VLOOKUP(ROW(F56),'入力シート'!$G:$U,14,FALSE))</f>
      </c>
      <c r="G68" s="93">
        <f t="shared" si="1"/>
      </c>
      <c r="H68" s="65"/>
    </row>
    <row r="69" spans="1:8" ht="20.25" customHeight="1">
      <c r="A69" s="20">
        <f>IF(MAX('入力シート'!$G:$G)&lt;ROW(A57),"",VLOOKUP(ROW(A57),'入力シート'!$G:$U,11,FALSE))</f>
      </c>
      <c r="B69" s="18">
        <f>IF(MAX('入力シート'!$G:$G)&lt;ROW(B57),"",VLOOKUP(ROW(B57),'入力シート'!$G:$U,7,FALSE))</f>
      </c>
      <c r="C69" s="24">
        <f>IF(MAX('入力シート'!$G:$G)&lt;ROW(C57),"",VLOOKUP(ROW(C57),'入力シート'!$G:$U,8,FALSE))</f>
      </c>
      <c r="D69" s="76">
        <f>IF(MAX('入力シート'!$G:$G)&lt;ROW(D57),"",VLOOKUP(ROW(D57),'入力シート'!$G:$U,12,FALSE))</f>
      </c>
      <c r="E69" s="94">
        <f>IF(MAX('入力シート'!$G:$G)&lt;ROW(E57),"",VLOOKUP(ROW(E57),'入力シート'!$G:$U,13,FALSE))</f>
      </c>
      <c r="F69" s="89">
        <f>IF(MAX('入力シート'!$G:$G)&lt;ROW(F57),"",VLOOKUP(ROW(F57),'入力シート'!$G:$U,14,FALSE))</f>
      </c>
      <c r="G69" s="93">
        <f t="shared" si="1"/>
      </c>
      <c r="H69" s="65"/>
    </row>
    <row r="70" spans="1:8" ht="20.25" customHeight="1">
      <c r="A70" s="25">
        <f>IF(MAX('入力シート'!$G:$G)&lt;ROW(A58),"",VLOOKUP(ROW(A58),'入力シート'!$G:$U,11,FALSE))</f>
      </c>
      <c r="B70" s="26">
        <f>IF(MAX('入力シート'!$G:$G)&lt;ROW(B58),"",VLOOKUP(ROW(B58),'入力シート'!$G:$U,7,FALSE))</f>
      </c>
      <c r="C70" s="27">
        <f>IF(MAX('入力シート'!$G:$G)&lt;ROW(C58),"",VLOOKUP(ROW(C58),'入力シート'!$G:$U,8,FALSE))</f>
      </c>
      <c r="D70" s="77">
        <f>IF(MAX('入力シート'!$G:$G)&lt;ROW(D58),"",VLOOKUP(ROW(D58),'入力シート'!$G:$U,12,FALSE))</f>
      </c>
      <c r="E70" s="95">
        <f>IF(MAX('入力シート'!$G:$G)&lt;ROW(E58),"",VLOOKUP(ROW(E58),'入力シート'!$G:$U,13,FALSE))</f>
      </c>
      <c r="F70" s="96">
        <f>IF(MAX('入力シート'!$G:$G)&lt;ROW(F58),"",VLOOKUP(ROW(F58),'入力シート'!$G:$U,14,FALSE))</f>
      </c>
      <c r="G70" s="97">
        <f t="shared" si="1"/>
      </c>
      <c r="H70" s="66"/>
    </row>
    <row r="71" spans="1:8" ht="20.25" customHeight="1">
      <c r="A71" s="197" t="s">
        <v>5</v>
      </c>
      <c r="B71" s="198"/>
      <c r="C71" s="198"/>
      <c r="D71" s="199"/>
      <c r="E71" s="98">
        <f>SUM(E41:E70)</f>
        <v>0</v>
      </c>
      <c r="F71" s="99">
        <f>SUM(F41:F70)</f>
        <v>0</v>
      </c>
      <c r="G71" s="100">
        <f>E71-F71</f>
        <v>0</v>
      </c>
      <c r="H71" s="67"/>
    </row>
    <row r="72" ht="22.5" customHeight="1">
      <c r="H72" s="2" t="s">
        <v>6</v>
      </c>
    </row>
  </sheetData>
  <sheetProtection/>
  <mergeCells count="6">
    <mergeCell ref="F1:G1"/>
    <mergeCell ref="A35:D35"/>
    <mergeCell ref="A2:C2"/>
    <mergeCell ref="F37:G37"/>
    <mergeCell ref="A38:C38"/>
    <mergeCell ref="A71:D71"/>
  </mergeCells>
  <printOptions horizontalCentered="1"/>
  <pageMargins left="0.6692913385826772" right="0.3937007874015748" top="0.5905511811023623" bottom="0.1968503937007874" header="0.5118110236220472" footer="0.2362204724409449"/>
  <pageSetup horizontalDpi="300" verticalDpi="3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H72"/>
  <sheetViews>
    <sheetView showZeros="0" zoomScalePageLayoutView="0" workbookViewId="0" topLeftCell="A1">
      <selection activeCell="F43" sqref="F43"/>
    </sheetView>
  </sheetViews>
  <sheetFormatPr defaultColWidth="9.00390625" defaultRowHeight="13.5"/>
  <cols>
    <col min="1" max="3" width="4.375" style="1" customWidth="1"/>
    <col min="4" max="4" width="28.375" style="1" customWidth="1"/>
    <col min="5" max="7" width="11.125" style="1" customWidth="1"/>
    <col min="8" max="8" width="10.00390625" style="1" customWidth="1"/>
    <col min="9" max="16384" width="9.00390625" style="1" customWidth="1"/>
  </cols>
  <sheetData>
    <row r="1" spans="1:8" ht="22.5" customHeight="1">
      <c r="A1" s="43"/>
      <c r="B1" s="43"/>
      <c r="C1" s="43"/>
      <c r="D1" s="48" t="str">
        <f>"令和"&amp;'入力シート'!$R$1&amp;"年度大分県高文連"</f>
        <v>令和6年度大分県高文連</v>
      </c>
      <c r="E1" s="3">
        <f>IF('入力シート'!$R$2="","",'入力シート'!$R$2)</f>
      </c>
      <c r="F1" s="196" t="s">
        <v>61</v>
      </c>
      <c r="G1" s="196"/>
      <c r="H1" s="3" t="s">
        <v>95</v>
      </c>
    </row>
    <row r="2" spans="1:8" ht="22.5" customHeight="1">
      <c r="A2" s="49" t="s">
        <v>82</v>
      </c>
      <c r="B2" s="49"/>
      <c r="C2" s="49"/>
      <c r="D2" s="4"/>
      <c r="F2" s="36"/>
      <c r="G2" s="44" t="s">
        <v>11</v>
      </c>
      <c r="H2" s="133">
        <f>'入力シート'!$AB$11</f>
        <v>0</v>
      </c>
    </row>
    <row r="3" spans="1:4" ht="4.5" customHeight="1">
      <c r="A3" s="5"/>
      <c r="B3" s="5"/>
      <c r="C3" s="5"/>
      <c r="D3" s="4"/>
    </row>
    <row r="4" spans="1:8" s="3" customFormat="1" ht="20.25" customHeight="1">
      <c r="A4" s="47" t="s">
        <v>75</v>
      </c>
      <c r="B4" s="11" t="s">
        <v>7</v>
      </c>
      <c r="C4" s="12" t="s">
        <v>8</v>
      </c>
      <c r="D4" s="13" t="s">
        <v>10</v>
      </c>
      <c r="E4" s="34" t="s">
        <v>2</v>
      </c>
      <c r="F4" s="35" t="s">
        <v>3</v>
      </c>
      <c r="G4" s="41" t="s">
        <v>4</v>
      </c>
      <c r="H4" s="33" t="s">
        <v>47</v>
      </c>
    </row>
    <row r="5" spans="1:8" ht="20.25" customHeight="1">
      <c r="A5" s="19"/>
      <c r="B5" s="21"/>
      <c r="C5" s="22"/>
      <c r="D5" s="73" t="s">
        <v>76</v>
      </c>
      <c r="E5" s="88">
        <f>$H$2</f>
        <v>0</v>
      </c>
      <c r="F5" s="89"/>
      <c r="G5" s="90">
        <f>IF(AND(E5="",F5=""),"",E5-F5)</f>
        <v>0</v>
      </c>
      <c r="H5" s="64"/>
    </row>
    <row r="6" spans="1:8" ht="20.25" customHeight="1">
      <c r="A6" s="20">
        <f>IF(MAX('入力シート'!$H:$H)&lt;ROW(A1),"",VLOOKUP(ROW(A1),'入力シート'!$H:$U,10,FALSE))</f>
      </c>
      <c r="B6" s="18">
        <f>IF(MAX('入力シート'!$H:$H)&lt;ROW(B1),"",VLOOKUP(ROW(B1),'入力シート'!$H:$U,6,FALSE))</f>
      </c>
      <c r="C6" s="50">
        <f>IF(MAX('入力シート'!$H:$H)&lt;ROW(C1),"",VLOOKUP(ROW(C1),'入力シート'!$H:$U,7,FALSE))</f>
      </c>
      <c r="D6" s="74">
        <f>IF(MAX('入力シート'!$H:$H)&lt;ROW(D1),"",VLOOKUP(ROW(D1),'入力シート'!$H:$U,11,FALSE))</f>
      </c>
      <c r="E6" s="91">
        <f>IF(MAX('入力シート'!$H:$H)&lt;ROW(E1),"",VLOOKUP(ROW(E1),'入力シート'!$H:$U,12,FALSE))</f>
      </c>
      <c r="F6" s="92">
        <f>IF(MAX('入力シート'!$H:$H)&lt;ROW(F1),"",VLOOKUP(ROW(F1),'入力シート'!$H:$U,13,FALSE))</f>
      </c>
      <c r="G6" s="93">
        <f>IF(AND(E6="",F6=""),"",G5+E6-F6)</f>
      </c>
      <c r="H6" s="65"/>
    </row>
    <row r="7" spans="1:8" ht="20.25" customHeight="1">
      <c r="A7" s="20">
        <f>IF(MAX('入力シート'!$H:$H)&lt;ROW(A2),"",VLOOKUP(ROW(A2),'入力シート'!$H:$U,10,FALSE))</f>
      </c>
      <c r="B7" s="18">
        <f>IF(MAX('入力シート'!$H:$H)&lt;ROW(B2),"",VLOOKUP(ROW(B2),'入力シート'!$H:$U,6,FALSE))</f>
      </c>
      <c r="C7" s="50">
        <f>IF(MAX('入力シート'!$H:$H)&lt;ROW(C2),"",VLOOKUP(ROW(C2),'入力シート'!$H:$U,7,FALSE))</f>
      </c>
      <c r="D7" s="74">
        <f>IF(MAX('入力シート'!$H:$H)&lt;ROW(D2),"",VLOOKUP(ROW(D2),'入力シート'!$H:$U,11,FALSE))</f>
      </c>
      <c r="E7" s="91">
        <f>IF(MAX('入力シート'!$H:$H)&lt;ROW(E2),"",VLOOKUP(ROW(E2),'入力シート'!$H:$U,12,FALSE))</f>
      </c>
      <c r="F7" s="89">
        <f>IF(MAX('入力シート'!$H:$H)&lt;ROW(F2),"",VLOOKUP(ROW(F2),'入力シート'!$H:$U,13,FALSE))</f>
      </c>
      <c r="G7" s="93">
        <f aca="true" t="shared" si="0" ref="G7:G34">IF(AND(E7="",F7=""),"",G6+E7-F7)</f>
      </c>
      <c r="H7" s="65"/>
    </row>
    <row r="8" spans="1:8" ht="20.25" customHeight="1">
      <c r="A8" s="20">
        <f>IF(MAX('入力シート'!$H:$H)&lt;ROW(A3),"",VLOOKUP(ROW(A3),'入力シート'!$H:$U,10,FALSE))</f>
      </c>
      <c r="B8" s="18">
        <f>IF(MAX('入力シート'!$H:$H)&lt;ROW(B3),"",VLOOKUP(ROW(B3),'入力シート'!$H:$U,6,FALSE))</f>
      </c>
      <c r="C8" s="50">
        <f>IF(MAX('入力シート'!$H:$H)&lt;ROW(C3),"",VLOOKUP(ROW(C3),'入力シート'!$H:$U,7,FALSE))</f>
      </c>
      <c r="D8" s="74">
        <f>IF(MAX('入力シート'!$H:$H)&lt;ROW(D3),"",VLOOKUP(ROW(D3),'入力シート'!$H:$U,11,FALSE))</f>
      </c>
      <c r="E8" s="91">
        <f>IF(MAX('入力シート'!$H:$H)&lt;ROW(E3),"",VLOOKUP(ROW(E3),'入力シート'!$H:$U,12,FALSE))</f>
      </c>
      <c r="F8" s="89">
        <f>IF(MAX('入力シート'!$H:$H)&lt;ROW(F3),"",VLOOKUP(ROW(F3),'入力シート'!$H:$U,13,FALSE))</f>
      </c>
      <c r="G8" s="93">
        <f t="shared" si="0"/>
      </c>
      <c r="H8" s="65"/>
    </row>
    <row r="9" spans="1:8" ht="20.25" customHeight="1">
      <c r="A9" s="20">
        <f>IF(MAX('入力シート'!$H:$H)&lt;ROW(A4),"",VLOOKUP(ROW(A4),'入力シート'!$H:$U,10,FALSE))</f>
      </c>
      <c r="B9" s="18">
        <f>IF(MAX('入力シート'!$H:$H)&lt;ROW(B4),"",VLOOKUP(ROW(B4),'入力シート'!$H:$U,6,FALSE))</f>
      </c>
      <c r="C9" s="50">
        <f>IF(MAX('入力シート'!$H:$H)&lt;ROW(C4),"",VLOOKUP(ROW(C4),'入力シート'!$H:$U,7,FALSE))</f>
      </c>
      <c r="D9" s="74">
        <f>IF(MAX('入力シート'!$H:$H)&lt;ROW(D4),"",VLOOKUP(ROW(D4),'入力シート'!$H:$U,11,FALSE))</f>
      </c>
      <c r="E9" s="91">
        <f>IF(MAX('入力シート'!$H:$H)&lt;ROW(E4),"",VLOOKUP(ROW(E4),'入力シート'!$H:$U,12,FALSE))</f>
      </c>
      <c r="F9" s="89">
        <f>IF(MAX('入力シート'!$H:$H)&lt;ROW(F4),"",VLOOKUP(ROW(F4),'入力シート'!$H:$U,13,FALSE))</f>
      </c>
      <c r="G9" s="93">
        <f t="shared" si="0"/>
      </c>
      <c r="H9" s="65"/>
    </row>
    <row r="10" spans="1:8" ht="20.25" customHeight="1">
      <c r="A10" s="20">
        <f>IF(MAX('入力シート'!$H:$H)&lt;ROW(A5),"",VLOOKUP(ROW(A5),'入力シート'!$H:$U,10,FALSE))</f>
      </c>
      <c r="B10" s="18">
        <f>IF(MAX('入力シート'!$H:$H)&lt;ROW(B5),"",VLOOKUP(ROW(B5),'入力シート'!$H:$U,6,FALSE))</f>
      </c>
      <c r="C10" s="50">
        <f>IF(MAX('入力シート'!$H:$H)&lt;ROW(C5),"",VLOOKUP(ROW(C5),'入力シート'!$H:$U,7,FALSE))</f>
      </c>
      <c r="D10" s="74">
        <f>IF(MAX('入力シート'!$H:$H)&lt;ROW(D5),"",VLOOKUP(ROW(D5),'入力シート'!$H:$U,11,FALSE))</f>
      </c>
      <c r="E10" s="91">
        <f>IF(MAX('入力シート'!$H:$H)&lt;ROW(E5),"",VLOOKUP(ROW(E5),'入力シート'!$H:$U,12,FALSE))</f>
      </c>
      <c r="F10" s="89">
        <f>IF(MAX('入力シート'!$H:$H)&lt;ROW(F5),"",VLOOKUP(ROW(F5),'入力シート'!$H:$U,13,FALSE))</f>
      </c>
      <c r="G10" s="93">
        <f t="shared" si="0"/>
      </c>
      <c r="H10" s="65"/>
    </row>
    <row r="11" spans="1:8" ht="20.25" customHeight="1">
      <c r="A11" s="20">
        <f>IF(MAX('入力シート'!$H:$H)&lt;ROW(A6),"",VLOOKUP(ROW(A6),'入力シート'!$H:$U,10,FALSE))</f>
      </c>
      <c r="B11" s="18">
        <f>IF(MAX('入力シート'!$H:$H)&lt;ROW(B6),"",VLOOKUP(ROW(B6),'入力シート'!$H:$U,6,FALSE))</f>
      </c>
      <c r="C11" s="24">
        <f>IF(MAX('入力シート'!$H:$H)&lt;ROW(C6),"",VLOOKUP(ROW(C6),'入力シート'!$H:$U,7,FALSE))</f>
      </c>
      <c r="D11" s="75">
        <f>IF(MAX('入力シート'!$H:$H)&lt;ROW(D6),"",VLOOKUP(ROW(D6),'入力シート'!$H:$U,11,FALSE))</f>
      </c>
      <c r="E11" s="91">
        <f>IF(MAX('入力シート'!$H:$H)&lt;ROW(E6),"",VLOOKUP(ROW(E6),'入力シート'!$H:$U,12,FALSE))</f>
      </c>
      <c r="F11" s="89">
        <f>IF(MAX('入力シート'!$H:$H)&lt;ROW(F6),"",VLOOKUP(ROW(F6),'入力シート'!$H:$U,13,FALSE))</f>
      </c>
      <c r="G11" s="93">
        <f t="shared" si="0"/>
      </c>
      <c r="H11" s="65"/>
    </row>
    <row r="12" spans="1:8" ht="20.25" customHeight="1">
      <c r="A12" s="20">
        <f>IF(MAX('入力シート'!$H:$H)&lt;ROW(A7),"",VLOOKUP(ROW(A7),'入力シート'!$H:$U,10,FALSE))</f>
      </c>
      <c r="B12" s="18">
        <f>IF(MAX('入力シート'!$H:$H)&lt;ROW(B7),"",VLOOKUP(ROW(B7),'入力シート'!$H:$U,6,FALSE))</f>
      </c>
      <c r="C12" s="24">
        <f>IF(MAX('入力シート'!$H:$H)&lt;ROW(C7),"",VLOOKUP(ROW(C7),'入力シート'!$H:$U,7,FALSE))</f>
      </c>
      <c r="D12" s="75">
        <f>IF(MAX('入力シート'!$H:$H)&lt;ROW(D7),"",VLOOKUP(ROW(D7),'入力シート'!$H:$U,11,FALSE))</f>
      </c>
      <c r="E12" s="91">
        <f>IF(MAX('入力シート'!$H:$H)&lt;ROW(E7),"",VLOOKUP(ROW(E7),'入力シート'!$H:$U,12,FALSE))</f>
      </c>
      <c r="F12" s="89">
        <f>IF(MAX('入力シート'!$H:$H)&lt;ROW(F7),"",VLOOKUP(ROW(F7),'入力シート'!$H:$U,13,FALSE))</f>
      </c>
      <c r="G12" s="93">
        <f t="shared" si="0"/>
      </c>
      <c r="H12" s="65"/>
    </row>
    <row r="13" spans="1:8" ht="20.25" customHeight="1">
      <c r="A13" s="20">
        <f>IF(MAX('入力シート'!$H:$H)&lt;ROW(A8),"",VLOOKUP(ROW(A8),'入力シート'!$H:$U,10,FALSE))</f>
      </c>
      <c r="B13" s="18">
        <f>IF(MAX('入力シート'!$H:$H)&lt;ROW(B8),"",VLOOKUP(ROW(B8),'入力シート'!$H:$U,6,FALSE))</f>
      </c>
      <c r="C13" s="24">
        <f>IF(MAX('入力シート'!$H:$H)&lt;ROW(C8),"",VLOOKUP(ROW(C8),'入力シート'!$H:$U,7,FALSE))</f>
      </c>
      <c r="D13" s="76">
        <f>IF(MAX('入力シート'!$H:$H)&lt;ROW(D8),"",VLOOKUP(ROW(D8),'入力シート'!$H:$U,11,FALSE))</f>
      </c>
      <c r="E13" s="94">
        <f>IF(MAX('入力シート'!$H:$H)&lt;ROW(E8),"",VLOOKUP(ROW(E8),'入力シート'!$H:$U,12,FALSE))</f>
      </c>
      <c r="F13" s="89">
        <f>IF(MAX('入力シート'!$H:$H)&lt;ROW(F8),"",VLOOKUP(ROW(F8),'入力シート'!$H:$U,13,FALSE))</f>
      </c>
      <c r="G13" s="93">
        <f t="shared" si="0"/>
      </c>
      <c r="H13" s="65"/>
    </row>
    <row r="14" spans="1:8" ht="20.25" customHeight="1">
      <c r="A14" s="20">
        <f>IF(MAX('入力シート'!$H:$H)&lt;ROW(A9),"",VLOOKUP(ROW(A9),'入力シート'!$H:$U,10,FALSE))</f>
      </c>
      <c r="B14" s="18">
        <f>IF(MAX('入力シート'!$H:$H)&lt;ROW(B9),"",VLOOKUP(ROW(B9),'入力シート'!$H:$U,6,FALSE))</f>
      </c>
      <c r="C14" s="24">
        <f>IF(MAX('入力シート'!$H:$H)&lt;ROW(C9),"",VLOOKUP(ROW(C9),'入力シート'!$H:$U,7,FALSE))</f>
      </c>
      <c r="D14" s="76">
        <f>IF(MAX('入力シート'!$H:$H)&lt;ROW(D9),"",VLOOKUP(ROW(D9),'入力シート'!$H:$U,11,FALSE))</f>
      </c>
      <c r="E14" s="94">
        <f>IF(MAX('入力シート'!$H:$H)&lt;ROW(E9),"",VLOOKUP(ROW(E9),'入力シート'!$H:$U,12,FALSE))</f>
      </c>
      <c r="F14" s="89">
        <f>IF(MAX('入力シート'!$H:$H)&lt;ROW(F9),"",VLOOKUP(ROW(F9),'入力シート'!$H:$U,13,FALSE))</f>
      </c>
      <c r="G14" s="93">
        <f t="shared" si="0"/>
      </c>
      <c r="H14" s="65"/>
    </row>
    <row r="15" spans="1:8" ht="20.25" customHeight="1">
      <c r="A15" s="20">
        <f>IF(MAX('入力シート'!$H:$H)&lt;ROW(A10),"",VLOOKUP(ROW(A10),'入力シート'!$H:$U,10,FALSE))</f>
      </c>
      <c r="B15" s="18">
        <f>IF(MAX('入力シート'!$H:$H)&lt;ROW(B10),"",VLOOKUP(ROW(B10),'入力シート'!$H:$U,6,FALSE))</f>
      </c>
      <c r="C15" s="24">
        <f>IF(MAX('入力シート'!$H:$H)&lt;ROW(C10),"",VLOOKUP(ROW(C10),'入力シート'!$H:$U,7,FALSE))</f>
      </c>
      <c r="D15" s="76">
        <f>IF(MAX('入力シート'!$H:$H)&lt;ROW(D10),"",VLOOKUP(ROW(D10),'入力シート'!$H:$U,11,FALSE))</f>
      </c>
      <c r="E15" s="94">
        <f>IF(MAX('入力シート'!$H:$H)&lt;ROW(E10),"",VLOOKUP(ROW(E10),'入力シート'!$H:$U,12,FALSE))</f>
      </c>
      <c r="F15" s="89">
        <f>IF(MAX('入力シート'!$H:$H)&lt;ROW(F10),"",VLOOKUP(ROW(F10),'入力シート'!$H:$U,13,FALSE))</f>
      </c>
      <c r="G15" s="93">
        <f t="shared" si="0"/>
      </c>
      <c r="H15" s="65"/>
    </row>
    <row r="16" spans="1:8" ht="20.25" customHeight="1">
      <c r="A16" s="20">
        <f>IF(MAX('入力シート'!$H:$H)&lt;ROW(A11),"",VLOOKUP(ROW(A11),'入力シート'!$H:$U,10,FALSE))</f>
      </c>
      <c r="B16" s="18">
        <f>IF(MAX('入力シート'!$H:$H)&lt;ROW(B11),"",VLOOKUP(ROW(B11),'入力シート'!$H:$U,6,FALSE))</f>
      </c>
      <c r="C16" s="24">
        <f>IF(MAX('入力シート'!$H:$H)&lt;ROW(C11),"",VLOOKUP(ROW(C11),'入力シート'!$H:$U,7,FALSE))</f>
      </c>
      <c r="D16" s="76">
        <f>IF(MAX('入力シート'!$H:$H)&lt;ROW(D11),"",VLOOKUP(ROW(D11),'入力シート'!$H:$U,11,FALSE))</f>
      </c>
      <c r="E16" s="94">
        <f>IF(MAX('入力シート'!$H:$H)&lt;ROW(E11),"",VLOOKUP(ROW(E11),'入力シート'!$H:$U,12,FALSE))</f>
      </c>
      <c r="F16" s="89">
        <f>IF(MAX('入力シート'!$H:$H)&lt;ROW(F11),"",VLOOKUP(ROW(F11),'入力シート'!$H:$U,13,FALSE))</f>
      </c>
      <c r="G16" s="93">
        <f t="shared" si="0"/>
      </c>
      <c r="H16" s="65"/>
    </row>
    <row r="17" spans="1:8" ht="20.25" customHeight="1">
      <c r="A17" s="20">
        <f>IF(MAX('入力シート'!$H:$H)&lt;ROW(A12),"",VLOOKUP(ROW(A12),'入力シート'!$H:$U,10,FALSE))</f>
      </c>
      <c r="B17" s="18">
        <f>IF(MAX('入力シート'!$H:$H)&lt;ROW(B12),"",VLOOKUP(ROW(B12),'入力シート'!$H:$U,6,FALSE))</f>
      </c>
      <c r="C17" s="24">
        <f>IF(MAX('入力シート'!$H:$H)&lt;ROW(C12),"",VLOOKUP(ROW(C12),'入力シート'!$H:$U,7,FALSE))</f>
      </c>
      <c r="D17" s="76">
        <f>IF(MAX('入力シート'!$H:$H)&lt;ROW(D12),"",VLOOKUP(ROW(D12),'入力シート'!$H:$U,11,FALSE))</f>
      </c>
      <c r="E17" s="94">
        <f>IF(MAX('入力シート'!$H:$H)&lt;ROW(E12),"",VLOOKUP(ROW(E12),'入力シート'!$H:$U,12,FALSE))</f>
      </c>
      <c r="F17" s="89">
        <f>IF(MAX('入力シート'!$H:$H)&lt;ROW(F12),"",VLOOKUP(ROW(F12),'入力シート'!$H:$U,13,FALSE))</f>
      </c>
      <c r="G17" s="93">
        <f t="shared" si="0"/>
      </c>
      <c r="H17" s="65"/>
    </row>
    <row r="18" spans="1:8" ht="20.25" customHeight="1">
      <c r="A18" s="20">
        <f>IF(MAX('入力シート'!$H:$H)&lt;ROW(A13),"",VLOOKUP(ROW(A13),'入力シート'!$H:$U,10,FALSE))</f>
      </c>
      <c r="B18" s="18">
        <f>IF(MAX('入力シート'!$H:$H)&lt;ROW(B13),"",VLOOKUP(ROW(B13),'入力シート'!$H:$U,6,FALSE))</f>
      </c>
      <c r="C18" s="24">
        <f>IF(MAX('入力シート'!$H:$H)&lt;ROW(C13),"",VLOOKUP(ROW(C13),'入力シート'!$H:$U,7,FALSE))</f>
      </c>
      <c r="D18" s="76">
        <f>IF(MAX('入力シート'!$H:$H)&lt;ROW(D13),"",VLOOKUP(ROW(D13),'入力シート'!$H:$U,11,FALSE))</f>
      </c>
      <c r="E18" s="94">
        <f>IF(MAX('入力シート'!$H:$H)&lt;ROW(E13),"",VLOOKUP(ROW(E13),'入力シート'!$H:$U,12,FALSE))</f>
      </c>
      <c r="F18" s="89">
        <f>IF(MAX('入力シート'!$H:$H)&lt;ROW(F13),"",VLOOKUP(ROW(F13),'入力シート'!$H:$U,13,FALSE))</f>
      </c>
      <c r="G18" s="93">
        <f t="shared" si="0"/>
      </c>
      <c r="H18" s="65"/>
    </row>
    <row r="19" spans="1:8" ht="20.25" customHeight="1">
      <c r="A19" s="20">
        <f>IF(MAX('入力シート'!$H:$H)&lt;ROW(A14),"",VLOOKUP(ROW(A14),'入力シート'!$H:$U,10,FALSE))</f>
      </c>
      <c r="B19" s="18">
        <f>IF(MAX('入力シート'!$H:$H)&lt;ROW(B14),"",VLOOKUP(ROW(B14),'入力シート'!$H:$U,6,FALSE))</f>
      </c>
      <c r="C19" s="24">
        <f>IF(MAX('入力シート'!$H:$H)&lt;ROW(C14),"",VLOOKUP(ROW(C14),'入力シート'!$H:$U,7,FALSE))</f>
      </c>
      <c r="D19" s="76">
        <f>IF(MAX('入力シート'!$H:$H)&lt;ROW(D14),"",VLOOKUP(ROW(D14),'入力シート'!$H:$U,11,FALSE))</f>
      </c>
      <c r="E19" s="94">
        <f>IF(MAX('入力シート'!$H:$H)&lt;ROW(E14),"",VLOOKUP(ROW(E14),'入力シート'!$H:$U,12,FALSE))</f>
      </c>
      <c r="F19" s="89">
        <f>IF(MAX('入力シート'!$H:$H)&lt;ROW(F14),"",VLOOKUP(ROW(F14),'入力シート'!$H:$U,13,FALSE))</f>
      </c>
      <c r="G19" s="93">
        <f t="shared" si="0"/>
      </c>
      <c r="H19" s="65"/>
    </row>
    <row r="20" spans="1:8" ht="20.25" customHeight="1">
      <c r="A20" s="20">
        <f>IF(MAX('入力シート'!$H:$H)&lt;ROW(A15),"",VLOOKUP(ROW(A15),'入力シート'!$H:$U,10,FALSE))</f>
      </c>
      <c r="B20" s="18">
        <f>IF(MAX('入力シート'!$H:$H)&lt;ROW(B15),"",VLOOKUP(ROW(B15),'入力シート'!$H:$U,6,FALSE))</f>
      </c>
      <c r="C20" s="24">
        <f>IF(MAX('入力シート'!$H:$H)&lt;ROW(C15),"",VLOOKUP(ROW(C15),'入力シート'!$H:$U,7,FALSE))</f>
      </c>
      <c r="D20" s="76">
        <f>IF(MAX('入力シート'!$H:$H)&lt;ROW(D15),"",VLOOKUP(ROW(D15),'入力シート'!$H:$U,11,FALSE))</f>
      </c>
      <c r="E20" s="94">
        <f>IF(MAX('入力シート'!$H:$H)&lt;ROW(E15),"",VLOOKUP(ROW(E15),'入力シート'!$H:$U,12,FALSE))</f>
      </c>
      <c r="F20" s="89">
        <f>IF(MAX('入力シート'!$H:$H)&lt;ROW(F15),"",VLOOKUP(ROW(F15),'入力シート'!$H:$U,13,FALSE))</f>
      </c>
      <c r="G20" s="93">
        <f t="shared" si="0"/>
      </c>
      <c r="H20" s="65"/>
    </row>
    <row r="21" spans="1:8" ht="20.25" customHeight="1">
      <c r="A21" s="20">
        <f>IF(MAX('入力シート'!$H:$H)&lt;ROW(A16),"",VLOOKUP(ROW(A16),'入力シート'!$H:$U,10,FALSE))</f>
      </c>
      <c r="B21" s="18">
        <f>IF(MAX('入力シート'!$H:$H)&lt;ROW(B16),"",VLOOKUP(ROW(B16),'入力シート'!$H:$U,6,FALSE))</f>
      </c>
      <c r="C21" s="24">
        <f>IF(MAX('入力シート'!$H:$H)&lt;ROW(C16),"",VLOOKUP(ROW(C16),'入力シート'!$H:$U,7,FALSE))</f>
      </c>
      <c r="D21" s="76">
        <f>IF(MAX('入力シート'!$H:$H)&lt;ROW(D16),"",VLOOKUP(ROW(D16),'入力シート'!$H:$U,11,FALSE))</f>
      </c>
      <c r="E21" s="94">
        <f>IF(MAX('入力シート'!$H:$H)&lt;ROW(E16),"",VLOOKUP(ROW(E16),'入力シート'!$H:$U,12,FALSE))</f>
      </c>
      <c r="F21" s="89">
        <f>IF(MAX('入力シート'!$H:$H)&lt;ROW(F16),"",VLOOKUP(ROW(F16),'入力シート'!$H:$U,13,FALSE))</f>
      </c>
      <c r="G21" s="93">
        <f t="shared" si="0"/>
      </c>
      <c r="H21" s="65"/>
    </row>
    <row r="22" spans="1:8" ht="20.25" customHeight="1">
      <c r="A22" s="20">
        <f>IF(MAX('入力シート'!$H:$H)&lt;ROW(A17),"",VLOOKUP(ROW(A17),'入力シート'!$H:$U,10,FALSE))</f>
      </c>
      <c r="B22" s="18">
        <f>IF(MAX('入力シート'!$H:$H)&lt;ROW(B17),"",VLOOKUP(ROW(B17),'入力シート'!$H:$U,6,FALSE))</f>
      </c>
      <c r="C22" s="24">
        <f>IF(MAX('入力シート'!$H:$H)&lt;ROW(C17),"",VLOOKUP(ROW(C17),'入力シート'!$H:$U,7,FALSE))</f>
      </c>
      <c r="D22" s="76">
        <f>IF(MAX('入力シート'!$H:$H)&lt;ROW(D17),"",VLOOKUP(ROW(D17),'入力シート'!$H:$U,11,FALSE))</f>
      </c>
      <c r="E22" s="94">
        <f>IF(MAX('入力シート'!$H:$H)&lt;ROW(E17),"",VLOOKUP(ROW(E17),'入力シート'!$H:$U,12,FALSE))</f>
      </c>
      <c r="F22" s="89">
        <f>IF(MAX('入力シート'!$H:$H)&lt;ROW(F17),"",VLOOKUP(ROW(F17),'入力シート'!$H:$U,13,FALSE))</f>
      </c>
      <c r="G22" s="93">
        <f t="shared" si="0"/>
      </c>
      <c r="H22" s="65"/>
    </row>
    <row r="23" spans="1:8" ht="20.25" customHeight="1">
      <c r="A23" s="20">
        <f>IF(MAX('入力シート'!$H:$H)&lt;ROW(A18),"",VLOOKUP(ROW(A18),'入力シート'!$H:$U,10,FALSE))</f>
      </c>
      <c r="B23" s="18">
        <f>IF(MAX('入力シート'!$H:$H)&lt;ROW(B18),"",VLOOKUP(ROW(B18),'入力シート'!$H:$U,6,FALSE))</f>
      </c>
      <c r="C23" s="24">
        <f>IF(MAX('入力シート'!$H:$H)&lt;ROW(C18),"",VLOOKUP(ROW(C18),'入力シート'!$H:$U,7,FALSE))</f>
      </c>
      <c r="D23" s="76">
        <f>IF(MAX('入力シート'!$H:$H)&lt;ROW(D18),"",VLOOKUP(ROW(D18),'入力シート'!$H:$U,11,FALSE))</f>
      </c>
      <c r="E23" s="94">
        <f>IF(MAX('入力シート'!$H:$H)&lt;ROW(E18),"",VLOOKUP(ROW(E18),'入力シート'!$H:$U,12,FALSE))</f>
      </c>
      <c r="F23" s="89">
        <f>IF(MAX('入力シート'!$H:$H)&lt;ROW(F18),"",VLOOKUP(ROW(F18),'入力シート'!$H:$U,13,FALSE))</f>
      </c>
      <c r="G23" s="93">
        <f t="shared" si="0"/>
      </c>
      <c r="H23" s="65"/>
    </row>
    <row r="24" spans="1:8" ht="20.25" customHeight="1">
      <c r="A24" s="20">
        <f>IF(MAX('入力シート'!$H:$H)&lt;ROW(A19),"",VLOOKUP(ROW(A19),'入力シート'!$H:$U,10,FALSE))</f>
      </c>
      <c r="B24" s="18">
        <f>IF(MAX('入力シート'!$H:$H)&lt;ROW(B19),"",VLOOKUP(ROW(B19),'入力シート'!$H:$U,6,FALSE))</f>
      </c>
      <c r="C24" s="24">
        <f>IF(MAX('入力シート'!$H:$H)&lt;ROW(C19),"",VLOOKUP(ROW(C19),'入力シート'!$H:$U,7,FALSE))</f>
      </c>
      <c r="D24" s="76">
        <f>IF(MAX('入力シート'!$H:$H)&lt;ROW(D19),"",VLOOKUP(ROW(D19),'入力シート'!$H:$U,11,FALSE))</f>
      </c>
      <c r="E24" s="94">
        <f>IF(MAX('入力シート'!$H:$H)&lt;ROW(E19),"",VLOOKUP(ROW(E19),'入力シート'!$H:$U,12,FALSE))</f>
      </c>
      <c r="F24" s="89">
        <f>IF(MAX('入力シート'!$H:$H)&lt;ROW(F19),"",VLOOKUP(ROW(F19),'入力シート'!$H:$U,13,FALSE))</f>
      </c>
      <c r="G24" s="93">
        <f t="shared" si="0"/>
      </c>
      <c r="H24" s="65"/>
    </row>
    <row r="25" spans="1:8" ht="20.25" customHeight="1">
      <c r="A25" s="20">
        <f>IF(MAX('入力シート'!$H:$H)&lt;ROW(A20),"",VLOOKUP(ROW(A20),'入力シート'!$H:$U,10,FALSE))</f>
      </c>
      <c r="B25" s="18">
        <f>IF(MAX('入力シート'!$H:$H)&lt;ROW(B20),"",VLOOKUP(ROW(B20),'入力シート'!$H:$U,6,FALSE))</f>
      </c>
      <c r="C25" s="24">
        <f>IF(MAX('入力シート'!$H:$H)&lt;ROW(C20),"",VLOOKUP(ROW(C20),'入力シート'!$H:$U,7,FALSE))</f>
      </c>
      <c r="D25" s="76">
        <f>IF(MAX('入力シート'!$H:$H)&lt;ROW(D20),"",VLOOKUP(ROW(D20),'入力シート'!$H:$U,11,FALSE))</f>
      </c>
      <c r="E25" s="94">
        <f>IF(MAX('入力シート'!$H:$H)&lt;ROW(E20),"",VLOOKUP(ROW(E20),'入力シート'!$H:$U,12,FALSE))</f>
      </c>
      <c r="F25" s="89">
        <f>IF(MAX('入力シート'!$H:$H)&lt;ROW(F20),"",VLOOKUP(ROW(F20),'入力シート'!$H:$U,13,FALSE))</f>
      </c>
      <c r="G25" s="93">
        <f t="shared" si="0"/>
      </c>
      <c r="H25" s="65"/>
    </row>
    <row r="26" spans="1:8" ht="20.25" customHeight="1">
      <c r="A26" s="20">
        <f>IF(MAX('入力シート'!$H:$H)&lt;ROW(A21),"",VLOOKUP(ROW(A21),'入力シート'!$H:$U,10,FALSE))</f>
      </c>
      <c r="B26" s="18">
        <f>IF(MAX('入力シート'!$H:$H)&lt;ROW(B21),"",VLOOKUP(ROW(B21),'入力シート'!$H:$U,6,FALSE))</f>
      </c>
      <c r="C26" s="24">
        <f>IF(MAX('入力シート'!$H:$H)&lt;ROW(C21),"",VLOOKUP(ROW(C21),'入力シート'!$H:$U,7,FALSE))</f>
      </c>
      <c r="D26" s="76">
        <f>IF(MAX('入力シート'!$H:$H)&lt;ROW(D21),"",VLOOKUP(ROW(D21),'入力シート'!$H:$U,11,FALSE))</f>
      </c>
      <c r="E26" s="94">
        <f>IF(MAX('入力シート'!$H:$H)&lt;ROW(E21),"",VLOOKUP(ROW(E21),'入力シート'!$H:$U,12,FALSE))</f>
      </c>
      <c r="F26" s="89">
        <f>IF(MAX('入力シート'!$H:$H)&lt;ROW(F21),"",VLOOKUP(ROW(F21),'入力シート'!$H:$U,13,FALSE))</f>
      </c>
      <c r="G26" s="93">
        <f t="shared" si="0"/>
      </c>
      <c r="H26" s="65"/>
    </row>
    <row r="27" spans="1:8" ht="20.25" customHeight="1">
      <c r="A27" s="20">
        <f>IF(MAX('入力シート'!$H:$H)&lt;ROW(A22),"",VLOOKUP(ROW(A22),'入力シート'!$H:$U,10,FALSE))</f>
      </c>
      <c r="B27" s="18">
        <f>IF(MAX('入力シート'!$H:$H)&lt;ROW(B22),"",VLOOKUP(ROW(B22),'入力シート'!$H:$U,6,FALSE))</f>
      </c>
      <c r="C27" s="24">
        <f>IF(MAX('入力シート'!$H:$H)&lt;ROW(C22),"",VLOOKUP(ROW(C22),'入力シート'!$H:$U,7,FALSE))</f>
      </c>
      <c r="D27" s="76">
        <f>IF(MAX('入力シート'!$H:$H)&lt;ROW(D22),"",VLOOKUP(ROW(D22),'入力シート'!$H:$U,11,FALSE))</f>
      </c>
      <c r="E27" s="94">
        <f>IF(MAX('入力シート'!$H:$H)&lt;ROW(E22),"",VLOOKUP(ROW(E22),'入力シート'!$H:$U,12,FALSE))</f>
      </c>
      <c r="F27" s="89">
        <f>IF(MAX('入力シート'!$H:$H)&lt;ROW(F22),"",VLOOKUP(ROW(F22),'入力シート'!$H:$U,13,FALSE))</f>
      </c>
      <c r="G27" s="93">
        <f t="shared" si="0"/>
      </c>
      <c r="H27" s="65"/>
    </row>
    <row r="28" spans="1:8" ht="20.25" customHeight="1">
      <c r="A28" s="20">
        <f>IF(MAX('入力シート'!$H:$H)&lt;ROW(A23),"",VLOOKUP(ROW(A23),'入力シート'!$H:$U,10,FALSE))</f>
      </c>
      <c r="B28" s="18">
        <f>IF(MAX('入力シート'!$H:$H)&lt;ROW(B23),"",VLOOKUP(ROW(B23),'入力シート'!$H:$U,6,FALSE))</f>
      </c>
      <c r="C28" s="24">
        <f>IF(MAX('入力シート'!$H:$H)&lt;ROW(C23),"",VLOOKUP(ROW(C23),'入力シート'!$H:$U,7,FALSE))</f>
      </c>
      <c r="D28" s="76">
        <f>IF(MAX('入力シート'!$H:$H)&lt;ROW(D23),"",VLOOKUP(ROW(D23),'入力シート'!$H:$U,11,FALSE))</f>
      </c>
      <c r="E28" s="94">
        <f>IF(MAX('入力シート'!$H:$H)&lt;ROW(E23),"",VLOOKUP(ROW(E23),'入力シート'!$H:$U,12,FALSE))</f>
      </c>
      <c r="F28" s="89">
        <f>IF(MAX('入力シート'!$H:$H)&lt;ROW(F23),"",VLOOKUP(ROW(F23),'入力シート'!$H:$U,13,FALSE))</f>
      </c>
      <c r="G28" s="93">
        <f t="shared" si="0"/>
      </c>
      <c r="H28" s="65"/>
    </row>
    <row r="29" spans="1:8" ht="20.25" customHeight="1">
      <c r="A29" s="20">
        <f>IF(MAX('入力シート'!$H:$H)&lt;ROW(A24),"",VLOOKUP(ROW(A24),'入力シート'!$H:$U,10,FALSE))</f>
      </c>
      <c r="B29" s="18">
        <f>IF(MAX('入力シート'!$H:$H)&lt;ROW(B24),"",VLOOKUP(ROW(B24),'入力シート'!$H:$U,6,FALSE))</f>
      </c>
      <c r="C29" s="24">
        <f>IF(MAX('入力シート'!$H:$H)&lt;ROW(C24),"",VLOOKUP(ROW(C24),'入力シート'!$H:$U,7,FALSE))</f>
      </c>
      <c r="D29" s="76">
        <f>IF(MAX('入力シート'!$H:$H)&lt;ROW(D24),"",VLOOKUP(ROW(D24),'入力シート'!$H:$U,11,FALSE))</f>
      </c>
      <c r="E29" s="94">
        <f>IF(MAX('入力シート'!$H:$H)&lt;ROW(E24),"",VLOOKUP(ROW(E24),'入力シート'!$H:$U,12,FALSE))</f>
      </c>
      <c r="F29" s="89">
        <f>IF(MAX('入力シート'!$H:$H)&lt;ROW(F24),"",VLOOKUP(ROW(F24),'入力シート'!$H:$U,13,FALSE))</f>
      </c>
      <c r="G29" s="93">
        <f t="shared" si="0"/>
      </c>
      <c r="H29" s="65"/>
    </row>
    <row r="30" spans="1:8" ht="20.25" customHeight="1">
      <c r="A30" s="20">
        <f>IF(MAX('入力シート'!$H:$H)&lt;ROW(A25),"",VLOOKUP(ROW(A25),'入力シート'!$H:$U,10,FALSE))</f>
      </c>
      <c r="B30" s="18">
        <f>IF(MAX('入力シート'!$H:$H)&lt;ROW(B25),"",VLOOKUP(ROW(B25),'入力シート'!$H:$U,6,FALSE))</f>
      </c>
      <c r="C30" s="24">
        <f>IF(MAX('入力シート'!$H:$H)&lt;ROW(C25),"",VLOOKUP(ROW(C25),'入力シート'!$H:$U,7,FALSE))</f>
      </c>
      <c r="D30" s="76">
        <f>IF(MAX('入力シート'!$H:$H)&lt;ROW(D25),"",VLOOKUP(ROW(D25),'入力シート'!$H:$U,11,FALSE))</f>
      </c>
      <c r="E30" s="94">
        <f>IF(MAX('入力シート'!$H:$H)&lt;ROW(E25),"",VLOOKUP(ROW(E25),'入力シート'!$H:$U,12,FALSE))</f>
      </c>
      <c r="F30" s="89">
        <f>IF(MAX('入力シート'!$H:$H)&lt;ROW(F25),"",VLOOKUP(ROW(F25),'入力シート'!$H:$U,13,FALSE))</f>
      </c>
      <c r="G30" s="93">
        <f t="shared" si="0"/>
      </c>
      <c r="H30" s="65"/>
    </row>
    <row r="31" spans="1:8" ht="20.25" customHeight="1">
      <c r="A31" s="20">
        <f>IF(MAX('入力シート'!$H:$H)&lt;ROW(A26),"",VLOOKUP(ROW(A26),'入力シート'!$H:$U,10,FALSE))</f>
      </c>
      <c r="B31" s="18">
        <f>IF(MAX('入力シート'!$H:$H)&lt;ROW(B26),"",VLOOKUP(ROW(B26),'入力シート'!$H:$U,6,FALSE))</f>
      </c>
      <c r="C31" s="24">
        <f>IF(MAX('入力シート'!$H:$H)&lt;ROW(C26),"",VLOOKUP(ROW(C26),'入力シート'!$H:$U,7,FALSE))</f>
      </c>
      <c r="D31" s="76">
        <f>IF(MAX('入力シート'!$H:$H)&lt;ROW(D26),"",VLOOKUP(ROW(D26),'入力シート'!$H:$U,11,FALSE))</f>
      </c>
      <c r="E31" s="94">
        <f>IF(MAX('入力シート'!$H:$H)&lt;ROW(E26),"",VLOOKUP(ROW(E26),'入力シート'!$H:$U,12,FALSE))</f>
      </c>
      <c r="F31" s="89">
        <f>IF(MAX('入力シート'!$H:$H)&lt;ROW(F26),"",VLOOKUP(ROW(F26),'入力シート'!$H:$U,13,FALSE))</f>
      </c>
      <c r="G31" s="93">
        <f t="shared" si="0"/>
      </c>
      <c r="H31" s="65"/>
    </row>
    <row r="32" spans="1:8" ht="20.25" customHeight="1">
      <c r="A32" s="20">
        <f>IF(MAX('入力シート'!$H:$H)&lt;ROW(A27),"",VLOOKUP(ROW(A27),'入力シート'!$H:$U,10,FALSE))</f>
      </c>
      <c r="B32" s="18">
        <f>IF(MAX('入力シート'!$H:$H)&lt;ROW(B27),"",VLOOKUP(ROW(B27),'入力シート'!$H:$U,6,FALSE))</f>
      </c>
      <c r="C32" s="24">
        <f>IF(MAX('入力シート'!$H:$H)&lt;ROW(C27),"",VLOOKUP(ROW(C27),'入力シート'!$H:$U,7,FALSE))</f>
      </c>
      <c r="D32" s="76">
        <f>IF(MAX('入力シート'!$H:$H)&lt;ROW(D27),"",VLOOKUP(ROW(D27),'入力シート'!$H:$U,11,FALSE))</f>
      </c>
      <c r="E32" s="94">
        <f>IF(MAX('入力シート'!$H:$H)&lt;ROW(E27),"",VLOOKUP(ROW(E27),'入力シート'!$H:$U,12,FALSE))</f>
      </c>
      <c r="F32" s="89">
        <f>IF(MAX('入力シート'!$H:$H)&lt;ROW(F27),"",VLOOKUP(ROW(F27),'入力シート'!$H:$U,13,FALSE))</f>
      </c>
      <c r="G32" s="93">
        <f t="shared" si="0"/>
      </c>
      <c r="H32" s="65"/>
    </row>
    <row r="33" spans="1:8" ht="20.25" customHeight="1">
      <c r="A33" s="20">
        <f>IF(MAX('入力シート'!$H:$H)&lt;ROW(A28),"",VLOOKUP(ROW(A28),'入力シート'!$H:$U,10,FALSE))</f>
      </c>
      <c r="B33" s="18">
        <f>IF(MAX('入力シート'!$H:$H)&lt;ROW(B28),"",VLOOKUP(ROW(B28),'入力シート'!$H:$U,6,FALSE))</f>
      </c>
      <c r="C33" s="24">
        <f>IF(MAX('入力シート'!$H:$H)&lt;ROW(C28),"",VLOOKUP(ROW(C28),'入力シート'!$H:$U,7,FALSE))</f>
      </c>
      <c r="D33" s="76">
        <f>IF(MAX('入力シート'!$H:$H)&lt;ROW(D28),"",VLOOKUP(ROW(D28),'入力シート'!$H:$U,11,FALSE))</f>
      </c>
      <c r="E33" s="94">
        <f>IF(MAX('入力シート'!$H:$H)&lt;ROW(E28),"",VLOOKUP(ROW(E28),'入力シート'!$H:$U,12,FALSE))</f>
      </c>
      <c r="F33" s="89">
        <f>IF(MAX('入力シート'!$H:$H)&lt;ROW(F28),"",VLOOKUP(ROW(F28),'入力シート'!$H:$U,13,FALSE))</f>
      </c>
      <c r="G33" s="93">
        <f t="shared" si="0"/>
      </c>
      <c r="H33" s="65"/>
    </row>
    <row r="34" spans="1:8" ht="20.25" customHeight="1">
      <c r="A34" s="25">
        <f>IF(MAX('入力シート'!$H:$H)&lt;ROW(A29),"",VLOOKUP(ROW(A29),'入力シート'!$H:$U,10,FALSE))</f>
      </c>
      <c r="B34" s="26">
        <f>IF(MAX('入力シート'!$H:$H)&lt;ROW(B29),"",VLOOKUP(ROW(B29),'入力シート'!$H:$U,6,FALSE))</f>
      </c>
      <c r="C34" s="27">
        <f>IF(MAX('入力シート'!$H:$H)&lt;ROW(C29),"",VLOOKUP(ROW(C29),'入力シート'!$H:$U,7,FALSE))</f>
      </c>
      <c r="D34" s="77">
        <f>IF(MAX('入力シート'!$H:$H)&lt;ROW(D29),"",VLOOKUP(ROW(D29),'入力シート'!$H:$U,11,FALSE))</f>
      </c>
      <c r="E34" s="95">
        <f>IF(MAX('入力シート'!$H:$H)&lt;ROW(E29),"",VLOOKUP(ROW(E29),'入力シート'!$H:$U,12,FALSE))</f>
      </c>
      <c r="F34" s="96">
        <f>IF(MAX('入力シート'!$H:$H)&lt;ROW(F29),"",VLOOKUP(ROW(F29),'入力シート'!$H:$U,13,FALSE))</f>
      </c>
      <c r="G34" s="97">
        <f t="shared" si="0"/>
      </c>
      <c r="H34" s="66"/>
    </row>
    <row r="35" spans="1:8" ht="20.25" customHeight="1">
      <c r="A35" s="197" t="s">
        <v>5</v>
      </c>
      <c r="B35" s="198"/>
      <c r="C35" s="198"/>
      <c r="D35" s="199"/>
      <c r="E35" s="98">
        <f>SUM(E5:E34)</f>
        <v>0</v>
      </c>
      <c r="F35" s="99">
        <f>SUM(F5:F34)</f>
        <v>0</v>
      </c>
      <c r="G35" s="100">
        <f>E35-F35</f>
        <v>0</v>
      </c>
      <c r="H35" s="67"/>
    </row>
    <row r="36" ht="22.5" customHeight="1">
      <c r="H36" s="2" t="s">
        <v>6</v>
      </c>
    </row>
    <row r="37" spans="1:8" ht="22.5" customHeight="1">
      <c r="A37" s="43"/>
      <c r="B37" s="43"/>
      <c r="C37" s="43"/>
      <c r="D37" s="48" t="str">
        <f>"令和"&amp;'入力シート'!$R$1&amp;"年度大分県高文連"</f>
        <v>令和6年度大分県高文連</v>
      </c>
      <c r="E37" s="3">
        <f>IF('入力シート'!$R$2="","",'入力シート'!$R$2)</f>
      </c>
      <c r="F37" s="196" t="s">
        <v>61</v>
      </c>
      <c r="G37" s="196"/>
      <c r="H37" s="3" t="s">
        <v>96</v>
      </c>
    </row>
    <row r="38" spans="1:8" ht="22.5" customHeight="1">
      <c r="A38" s="49" t="s">
        <v>82</v>
      </c>
      <c r="B38" s="49"/>
      <c r="C38" s="49"/>
      <c r="D38" s="4"/>
      <c r="F38" s="36"/>
      <c r="G38" s="112"/>
      <c r="H38" s="113"/>
    </row>
    <row r="39" spans="1:4" ht="4.5" customHeight="1">
      <c r="A39" s="5"/>
      <c r="B39" s="5"/>
      <c r="C39" s="5"/>
      <c r="D39" s="4"/>
    </row>
    <row r="40" spans="1:8" ht="20.25" customHeight="1">
      <c r="A40" s="47" t="s">
        <v>75</v>
      </c>
      <c r="B40" s="11" t="s">
        <v>7</v>
      </c>
      <c r="C40" s="12" t="s">
        <v>8</v>
      </c>
      <c r="D40" s="13" t="s">
        <v>10</v>
      </c>
      <c r="E40" s="34" t="s">
        <v>2</v>
      </c>
      <c r="F40" s="35" t="s">
        <v>3</v>
      </c>
      <c r="G40" s="41" t="s">
        <v>4</v>
      </c>
      <c r="H40" s="33" t="s">
        <v>47</v>
      </c>
    </row>
    <row r="41" spans="1:8" ht="20.25" customHeight="1">
      <c r="A41" s="19"/>
      <c r="B41" s="21"/>
      <c r="C41" s="22"/>
      <c r="D41" s="73" t="s">
        <v>97</v>
      </c>
      <c r="E41" s="88">
        <f>E35</f>
        <v>0</v>
      </c>
      <c r="F41" s="89">
        <f>F35</f>
        <v>0</v>
      </c>
      <c r="G41" s="90">
        <f>G35</f>
        <v>0</v>
      </c>
      <c r="H41" s="64"/>
    </row>
    <row r="42" spans="1:8" ht="20.25" customHeight="1">
      <c r="A42" s="20">
        <f>IF(MAX('入力シート'!$H:$H)&lt;ROW(A30),"",VLOOKUP(ROW(A30),'入力シート'!$H:$U,10,FALSE))</f>
      </c>
      <c r="B42" s="18">
        <f>IF(MAX('入力シート'!$H:$H)&lt;ROW(B30),"",VLOOKUP(ROW(B30),'入力シート'!$H:$U,6,FALSE))</f>
      </c>
      <c r="C42" s="50">
        <f>IF(MAX('入力シート'!$H:$H)&lt;ROW(C30),"",VLOOKUP(ROW(C30),'入力シート'!$H:$U,7,FALSE))</f>
      </c>
      <c r="D42" s="74">
        <f>IF(MAX('入力シート'!$H:$H)&lt;ROW(D30),"",VLOOKUP(ROW(D30),'入力シート'!$H:$U,11,FALSE))</f>
      </c>
      <c r="E42" s="91">
        <f>IF(MAX('入力シート'!$H:$H)&lt;ROW(E30),"",VLOOKUP(ROW(E30),'入力シート'!$H:$U,12,FALSE))</f>
      </c>
      <c r="F42" s="92">
        <f>IF(MAX('入力シート'!$H:$H)&lt;ROW(F30),"",VLOOKUP(ROW(F30),'入力シート'!$H:$U,13,FALSE))</f>
      </c>
      <c r="G42" s="93">
        <f>IF(AND(E42="",F42=""),"",G41+E42-F42)</f>
      </c>
      <c r="H42" s="65"/>
    </row>
    <row r="43" spans="1:8" ht="20.25" customHeight="1">
      <c r="A43" s="20">
        <f>IF(MAX('入力シート'!$H:$H)&lt;ROW(A31),"",VLOOKUP(ROW(A31),'入力シート'!$H:$U,10,FALSE))</f>
      </c>
      <c r="B43" s="18">
        <f>IF(MAX('入力シート'!$H:$H)&lt;ROW(B31),"",VLOOKUP(ROW(B31),'入力シート'!$H:$U,6,FALSE))</f>
      </c>
      <c r="C43" s="50">
        <f>IF(MAX('入力シート'!$H:$H)&lt;ROW(C31),"",VLOOKUP(ROW(C31),'入力シート'!$H:$U,7,FALSE))</f>
      </c>
      <c r="D43" s="74">
        <f>IF(MAX('入力シート'!$H:$H)&lt;ROW(D31),"",VLOOKUP(ROW(D31),'入力シート'!$H:$U,11,FALSE))</f>
      </c>
      <c r="E43" s="91">
        <f>IF(MAX('入力シート'!$H:$H)&lt;ROW(E31),"",VLOOKUP(ROW(E31),'入力シート'!$H:$U,12,FALSE))</f>
      </c>
      <c r="F43" s="89">
        <f>IF(MAX('入力シート'!$H:$H)&lt;ROW(F31),"",VLOOKUP(ROW(F31),'入力シート'!$H:$U,13,FALSE))</f>
      </c>
      <c r="G43" s="93">
        <f aca="true" t="shared" si="1" ref="G43:G70">IF(AND(E43="",F43=""),"",G42+E43-F43)</f>
      </c>
      <c r="H43" s="65"/>
    </row>
    <row r="44" spans="1:8" ht="20.25" customHeight="1">
      <c r="A44" s="20">
        <f>IF(MAX('入力シート'!$H:$H)&lt;ROW(A32),"",VLOOKUP(ROW(A32),'入力シート'!$H:$U,10,FALSE))</f>
      </c>
      <c r="B44" s="18">
        <f>IF(MAX('入力シート'!$H:$H)&lt;ROW(B32),"",VLOOKUP(ROW(B32),'入力シート'!$H:$U,6,FALSE))</f>
      </c>
      <c r="C44" s="50">
        <f>IF(MAX('入力シート'!$H:$H)&lt;ROW(C32),"",VLOOKUP(ROW(C32),'入力シート'!$H:$U,7,FALSE))</f>
      </c>
      <c r="D44" s="74">
        <f>IF(MAX('入力シート'!$H:$H)&lt;ROW(D32),"",VLOOKUP(ROW(D32),'入力シート'!$H:$U,11,FALSE))</f>
      </c>
      <c r="E44" s="91">
        <f>IF(MAX('入力シート'!$H:$H)&lt;ROW(E32),"",VLOOKUP(ROW(E32),'入力シート'!$H:$U,12,FALSE))</f>
      </c>
      <c r="F44" s="89">
        <f>IF(MAX('入力シート'!$H:$H)&lt;ROW(F32),"",VLOOKUP(ROW(F32),'入力シート'!$H:$U,13,FALSE))</f>
      </c>
      <c r="G44" s="93">
        <f t="shared" si="1"/>
      </c>
      <c r="H44" s="65"/>
    </row>
    <row r="45" spans="1:8" ht="20.25" customHeight="1">
      <c r="A45" s="20">
        <f>IF(MAX('入力シート'!$H:$H)&lt;ROW(A33),"",VLOOKUP(ROW(A33),'入力シート'!$H:$U,10,FALSE))</f>
      </c>
      <c r="B45" s="18">
        <f>IF(MAX('入力シート'!$H:$H)&lt;ROW(B33),"",VLOOKUP(ROW(B33),'入力シート'!$H:$U,6,FALSE))</f>
      </c>
      <c r="C45" s="50">
        <f>IF(MAX('入力シート'!$H:$H)&lt;ROW(C33),"",VLOOKUP(ROW(C33),'入力シート'!$H:$U,7,FALSE))</f>
      </c>
      <c r="D45" s="74">
        <f>IF(MAX('入力シート'!$H:$H)&lt;ROW(D33),"",VLOOKUP(ROW(D33),'入力シート'!$H:$U,11,FALSE))</f>
      </c>
      <c r="E45" s="91">
        <f>IF(MAX('入力シート'!$H:$H)&lt;ROW(E33),"",VLOOKUP(ROW(E33),'入力シート'!$H:$U,12,FALSE))</f>
      </c>
      <c r="F45" s="89">
        <f>IF(MAX('入力シート'!$H:$H)&lt;ROW(F33),"",VLOOKUP(ROW(F33),'入力シート'!$H:$U,13,FALSE))</f>
      </c>
      <c r="G45" s="93">
        <f t="shared" si="1"/>
      </c>
      <c r="H45" s="65"/>
    </row>
    <row r="46" spans="1:8" ht="20.25" customHeight="1">
      <c r="A46" s="20">
        <f>IF(MAX('入力シート'!$H:$H)&lt;ROW(A34),"",VLOOKUP(ROW(A34),'入力シート'!$H:$U,10,FALSE))</f>
      </c>
      <c r="B46" s="18">
        <f>IF(MAX('入力シート'!$H:$H)&lt;ROW(B34),"",VLOOKUP(ROW(B34),'入力シート'!$H:$U,6,FALSE))</f>
      </c>
      <c r="C46" s="50">
        <f>IF(MAX('入力シート'!$H:$H)&lt;ROW(C34),"",VLOOKUP(ROW(C34),'入力シート'!$H:$U,7,FALSE))</f>
      </c>
      <c r="D46" s="74">
        <f>IF(MAX('入力シート'!$H:$H)&lt;ROW(D34),"",VLOOKUP(ROW(D34),'入力シート'!$H:$U,11,FALSE))</f>
      </c>
      <c r="E46" s="91">
        <f>IF(MAX('入力シート'!$H:$H)&lt;ROW(E34),"",VLOOKUP(ROW(E34),'入力シート'!$H:$U,12,FALSE))</f>
      </c>
      <c r="F46" s="89">
        <f>IF(MAX('入力シート'!$H:$H)&lt;ROW(F34),"",VLOOKUP(ROW(F34),'入力シート'!$H:$U,13,FALSE))</f>
      </c>
      <c r="G46" s="93">
        <f t="shared" si="1"/>
      </c>
      <c r="H46" s="65"/>
    </row>
    <row r="47" spans="1:8" ht="20.25" customHeight="1">
      <c r="A47" s="20">
        <f>IF(MAX('入力シート'!$H:$H)&lt;ROW(A35),"",VLOOKUP(ROW(A35),'入力シート'!$H:$U,10,FALSE))</f>
      </c>
      <c r="B47" s="18">
        <f>IF(MAX('入力シート'!$H:$H)&lt;ROW(B35),"",VLOOKUP(ROW(B35),'入力シート'!$H:$U,6,FALSE))</f>
      </c>
      <c r="C47" s="24">
        <f>IF(MAX('入力シート'!$H:$H)&lt;ROW(C35),"",VLOOKUP(ROW(C35),'入力シート'!$H:$U,7,FALSE))</f>
      </c>
      <c r="D47" s="75">
        <f>IF(MAX('入力シート'!$H:$H)&lt;ROW(D35),"",VLOOKUP(ROW(D35),'入力シート'!$H:$U,11,FALSE))</f>
      </c>
      <c r="E47" s="91">
        <f>IF(MAX('入力シート'!$H:$H)&lt;ROW(E35),"",VLOOKUP(ROW(E35),'入力シート'!$H:$U,12,FALSE))</f>
      </c>
      <c r="F47" s="89">
        <f>IF(MAX('入力シート'!$H:$H)&lt;ROW(F35),"",VLOOKUP(ROW(F35),'入力シート'!$H:$U,13,FALSE))</f>
      </c>
      <c r="G47" s="93">
        <f t="shared" si="1"/>
      </c>
      <c r="H47" s="65"/>
    </row>
    <row r="48" spans="1:8" ht="20.25" customHeight="1">
      <c r="A48" s="20">
        <f>IF(MAX('入力シート'!$H:$H)&lt;ROW(A36),"",VLOOKUP(ROW(A36),'入力シート'!$H:$U,10,FALSE))</f>
      </c>
      <c r="B48" s="18">
        <f>IF(MAX('入力シート'!$H:$H)&lt;ROW(B36),"",VLOOKUP(ROW(B36),'入力シート'!$H:$U,6,FALSE))</f>
      </c>
      <c r="C48" s="24">
        <f>IF(MAX('入力シート'!$H:$H)&lt;ROW(C36),"",VLOOKUP(ROW(C36),'入力シート'!$H:$U,7,FALSE))</f>
      </c>
      <c r="D48" s="75">
        <f>IF(MAX('入力シート'!$H:$H)&lt;ROW(D36),"",VLOOKUP(ROW(D36),'入力シート'!$H:$U,11,FALSE))</f>
      </c>
      <c r="E48" s="91">
        <f>IF(MAX('入力シート'!$H:$H)&lt;ROW(E36),"",VLOOKUP(ROW(E36),'入力シート'!$H:$U,12,FALSE))</f>
      </c>
      <c r="F48" s="89">
        <f>IF(MAX('入力シート'!$H:$H)&lt;ROW(F36),"",VLOOKUP(ROW(F36),'入力シート'!$H:$U,13,FALSE))</f>
      </c>
      <c r="G48" s="93">
        <f t="shared" si="1"/>
      </c>
      <c r="H48" s="65"/>
    </row>
    <row r="49" spans="1:8" ht="20.25" customHeight="1">
      <c r="A49" s="20">
        <f>IF(MAX('入力シート'!$H:$H)&lt;ROW(A37),"",VLOOKUP(ROW(A37),'入力シート'!$H:$U,10,FALSE))</f>
      </c>
      <c r="B49" s="18">
        <f>IF(MAX('入力シート'!$H:$H)&lt;ROW(B37),"",VLOOKUP(ROW(B37),'入力シート'!$H:$U,6,FALSE))</f>
      </c>
      <c r="C49" s="24">
        <f>IF(MAX('入力シート'!$H:$H)&lt;ROW(C37),"",VLOOKUP(ROW(C37),'入力シート'!$H:$U,7,FALSE))</f>
      </c>
      <c r="D49" s="76">
        <f>IF(MAX('入力シート'!$H:$H)&lt;ROW(D37),"",VLOOKUP(ROW(D37),'入力シート'!$H:$U,11,FALSE))</f>
      </c>
      <c r="E49" s="94">
        <f>IF(MAX('入力シート'!$H:$H)&lt;ROW(E37),"",VLOOKUP(ROW(E37),'入力シート'!$H:$U,12,FALSE))</f>
      </c>
      <c r="F49" s="89">
        <f>IF(MAX('入力シート'!$H:$H)&lt;ROW(F37),"",VLOOKUP(ROW(F37),'入力シート'!$H:$U,13,FALSE))</f>
      </c>
      <c r="G49" s="93">
        <f t="shared" si="1"/>
      </c>
      <c r="H49" s="65"/>
    </row>
    <row r="50" spans="1:8" ht="20.25" customHeight="1">
      <c r="A50" s="20">
        <f>IF(MAX('入力シート'!$H:$H)&lt;ROW(A38),"",VLOOKUP(ROW(A38),'入力シート'!$H:$U,10,FALSE))</f>
      </c>
      <c r="B50" s="18">
        <f>IF(MAX('入力シート'!$H:$H)&lt;ROW(B38),"",VLOOKUP(ROW(B38),'入力シート'!$H:$U,6,FALSE))</f>
      </c>
      <c r="C50" s="24">
        <f>IF(MAX('入力シート'!$H:$H)&lt;ROW(C38),"",VLOOKUP(ROW(C38),'入力シート'!$H:$U,7,FALSE))</f>
      </c>
      <c r="D50" s="76">
        <f>IF(MAX('入力シート'!$H:$H)&lt;ROW(D38),"",VLOOKUP(ROW(D38),'入力シート'!$H:$U,11,FALSE))</f>
      </c>
      <c r="E50" s="94">
        <f>IF(MAX('入力シート'!$H:$H)&lt;ROW(E38),"",VLOOKUP(ROW(E38),'入力シート'!$H:$U,12,FALSE))</f>
      </c>
      <c r="F50" s="89">
        <f>IF(MAX('入力シート'!$H:$H)&lt;ROW(F38),"",VLOOKUP(ROW(F38),'入力シート'!$H:$U,13,FALSE))</f>
      </c>
      <c r="G50" s="93">
        <f t="shared" si="1"/>
      </c>
      <c r="H50" s="65"/>
    </row>
    <row r="51" spans="1:8" ht="20.25" customHeight="1">
      <c r="A51" s="20">
        <f>IF(MAX('入力シート'!$H:$H)&lt;ROW(A39),"",VLOOKUP(ROW(A39),'入力シート'!$H:$U,10,FALSE))</f>
      </c>
      <c r="B51" s="18">
        <f>IF(MAX('入力シート'!$H:$H)&lt;ROW(B39),"",VLOOKUP(ROW(B39),'入力シート'!$H:$U,6,FALSE))</f>
      </c>
      <c r="C51" s="24">
        <f>IF(MAX('入力シート'!$H:$H)&lt;ROW(C39),"",VLOOKUP(ROW(C39),'入力シート'!$H:$U,7,FALSE))</f>
      </c>
      <c r="D51" s="76">
        <f>IF(MAX('入力シート'!$H:$H)&lt;ROW(D39),"",VLOOKUP(ROW(D39),'入力シート'!$H:$U,11,FALSE))</f>
      </c>
      <c r="E51" s="94">
        <f>IF(MAX('入力シート'!$H:$H)&lt;ROW(E39),"",VLOOKUP(ROW(E39),'入力シート'!$H:$U,12,FALSE))</f>
      </c>
      <c r="F51" s="89">
        <f>IF(MAX('入力シート'!$H:$H)&lt;ROW(F39),"",VLOOKUP(ROW(F39),'入力シート'!$H:$U,13,FALSE))</f>
      </c>
      <c r="G51" s="93">
        <f t="shared" si="1"/>
      </c>
      <c r="H51" s="65"/>
    </row>
    <row r="52" spans="1:8" ht="20.25" customHeight="1">
      <c r="A52" s="20">
        <f>IF(MAX('入力シート'!$H:$H)&lt;ROW(A40),"",VLOOKUP(ROW(A40),'入力シート'!$H:$U,10,FALSE))</f>
      </c>
      <c r="B52" s="18">
        <f>IF(MAX('入力シート'!$H:$H)&lt;ROW(B40),"",VLOOKUP(ROW(B40),'入力シート'!$H:$U,6,FALSE))</f>
      </c>
      <c r="C52" s="24">
        <f>IF(MAX('入力シート'!$H:$H)&lt;ROW(C40),"",VLOOKUP(ROW(C40),'入力シート'!$H:$U,7,FALSE))</f>
      </c>
      <c r="D52" s="76">
        <f>IF(MAX('入力シート'!$H:$H)&lt;ROW(D40),"",VLOOKUP(ROW(D40),'入力シート'!$H:$U,11,FALSE))</f>
      </c>
      <c r="E52" s="94">
        <f>IF(MAX('入力シート'!$H:$H)&lt;ROW(E40),"",VLOOKUP(ROW(E40),'入力シート'!$H:$U,12,FALSE))</f>
      </c>
      <c r="F52" s="89">
        <f>IF(MAX('入力シート'!$H:$H)&lt;ROW(F40),"",VLOOKUP(ROW(F40),'入力シート'!$H:$U,13,FALSE))</f>
      </c>
      <c r="G52" s="93">
        <f t="shared" si="1"/>
      </c>
      <c r="H52" s="65"/>
    </row>
    <row r="53" spans="1:8" ht="20.25" customHeight="1">
      <c r="A53" s="20">
        <f>IF(MAX('入力シート'!$H:$H)&lt;ROW(A41),"",VLOOKUP(ROW(A41),'入力シート'!$H:$U,10,FALSE))</f>
      </c>
      <c r="B53" s="18">
        <f>IF(MAX('入力シート'!$H:$H)&lt;ROW(B41),"",VLOOKUP(ROW(B41),'入力シート'!$H:$U,6,FALSE))</f>
      </c>
      <c r="C53" s="24">
        <f>IF(MAX('入力シート'!$H:$H)&lt;ROW(C41),"",VLOOKUP(ROW(C41),'入力シート'!$H:$U,7,FALSE))</f>
      </c>
      <c r="D53" s="76">
        <f>IF(MAX('入力シート'!$H:$H)&lt;ROW(D41),"",VLOOKUP(ROW(D41),'入力シート'!$H:$U,11,FALSE))</f>
      </c>
      <c r="E53" s="94">
        <f>IF(MAX('入力シート'!$H:$H)&lt;ROW(E41),"",VLOOKUP(ROW(E41),'入力シート'!$H:$U,12,FALSE))</f>
      </c>
      <c r="F53" s="89">
        <f>IF(MAX('入力シート'!$H:$H)&lt;ROW(F41),"",VLOOKUP(ROW(F41),'入力シート'!$H:$U,13,FALSE))</f>
      </c>
      <c r="G53" s="93">
        <f t="shared" si="1"/>
      </c>
      <c r="H53" s="65"/>
    </row>
    <row r="54" spans="1:8" ht="20.25" customHeight="1">
      <c r="A54" s="20">
        <f>IF(MAX('入力シート'!$H:$H)&lt;ROW(A42),"",VLOOKUP(ROW(A42),'入力シート'!$H:$U,10,FALSE))</f>
      </c>
      <c r="B54" s="18">
        <f>IF(MAX('入力シート'!$H:$H)&lt;ROW(B42),"",VLOOKUP(ROW(B42),'入力シート'!$H:$U,6,FALSE))</f>
      </c>
      <c r="C54" s="24">
        <f>IF(MAX('入力シート'!$H:$H)&lt;ROW(C42),"",VLOOKUP(ROW(C42),'入力シート'!$H:$U,7,FALSE))</f>
      </c>
      <c r="D54" s="76">
        <f>IF(MAX('入力シート'!$H:$H)&lt;ROW(D42),"",VLOOKUP(ROW(D42),'入力シート'!$H:$U,11,FALSE))</f>
      </c>
      <c r="E54" s="94">
        <f>IF(MAX('入力シート'!$H:$H)&lt;ROW(E42),"",VLOOKUP(ROW(E42),'入力シート'!$H:$U,12,FALSE))</f>
      </c>
      <c r="F54" s="89">
        <f>IF(MAX('入力シート'!$H:$H)&lt;ROW(F42),"",VLOOKUP(ROW(F42),'入力シート'!$H:$U,13,FALSE))</f>
      </c>
      <c r="G54" s="93">
        <f t="shared" si="1"/>
      </c>
      <c r="H54" s="65"/>
    </row>
    <row r="55" spans="1:8" ht="20.25" customHeight="1">
      <c r="A55" s="20">
        <f>IF(MAX('入力シート'!$H:$H)&lt;ROW(A43),"",VLOOKUP(ROW(A43),'入力シート'!$H:$U,10,FALSE))</f>
      </c>
      <c r="B55" s="18">
        <f>IF(MAX('入力シート'!$H:$H)&lt;ROW(B43),"",VLOOKUP(ROW(B43),'入力シート'!$H:$U,6,FALSE))</f>
      </c>
      <c r="C55" s="24">
        <f>IF(MAX('入力シート'!$H:$H)&lt;ROW(C43),"",VLOOKUP(ROW(C43),'入力シート'!$H:$U,7,FALSE))</f>
      </c>
      <c r="D55" s="76">
        <f>IF(MAX('入力シート'!$H:$H)&lt;ROW(D43),"",VLOOKUP(ROW(D43),'入力シート'!$H:$U,11,FALSE))</f>
      </c>
      <c r="E55" s="94">
        <f>IF(MAX('入力シート'!$H:$H)&lt;ROW(E43),"",VLOOKUP(ROW(E43),'入力シート'!$H:$U,12,FALSE))</f>
      </c>
      <c r="F55" s="89">
        <f>IF(MAX('入力シート'!$H:$H)&lt;ROW(F43),"",VLOOKUP(ROW(F43),'入力シート'!$H:$U,13,FALSE))</f>
      </c>
      <c r="G55" s="93">
        <f t="shared" si="1"/>
      </c>
      <c r="H55" s="65"/>
    </row>
    <row r="56" spans="1:8" ht="20.25" customHeight="1">
      <c r="A56" s="20">
        <f>IF(MAX('入力シート'!$H:$H)&lt;ROW(A44),"",VLOOKUP(ROW(A44),'入力シート'!$H:$U,10,FALSE))</f>
      </c>
      <c r="B56" s="18">
        <f>IF(MAX('入力シート'!$H:$H)&lt;ROW(B44),"",VLOOKUP(ROW(B44),'入力シート'!$H:$U,6,FALSE))</f>
      </c>
      <c r="C56" s="24">
        <f>IF(MAX('入力シート'!$H:$H)&lt;ROW(C44),"",VLOOKUP(ROW(C44),'入力シート'!$H:$U,7,FALSE))</f>
      </c>
      <c r="D56" s="76">
        <f>IF(MAX('入力シート'!$H:$H)&lt;ROW(D44),"",VLOOKUP(ROW(D44),'入力シート'!$H:$U,11,FALSE))</f>
      </c>
      <c r="E56" s="94">
        <f>IF(MAX('入力シート'!$H:$H)&lt;ROW(E44),"",VLOOKUP(ROW(E44),'入力シート'!$H:$U,12,FALSE))</f>
      </c>
      <c r="F56" s="89">
        <f>IF(MAX('入力シート'!$H:$H)&lt;ROW(F44),"",VLOOKUP(ROW(F44),'入力シート'!$H:$U,13,FALSE))</f>
      </c>
      <c r="G56" s="93">
        <f t="shared" si="1"/>
      </c>
      <c r="H56" s="65"/>
    </row>
    <row r="57" spans="1:8" ht="20.25" customHeight="1">
      <c r="A57" s="20">
        <f>IF(MAX('入力シート'!$H:$H)&lt;ROW(A45),"",VLOOKUP(ROW(A45),'入力シート'!$H:$U,10,FALSE))</f>
      </c>
      <c r="B57" s="18">
        <f>IF(MAX('入力シート'!$H:$H)&lt;ROW(B45),"",VLOOKUP(ROW(B45),'入力シート'!$H:$U,6,FALSE))</f>
      </c>
      <c r="C57" s="24">
        <f>IF(MAX('入力シート'!$H:$H)&lt;ROW(C45),"",VLOOKUP(ROW(C45),'入力シート'!$H:$U,7,FALSE))</f>
      </c>
      <c r="D57" s="76">
        <f>IF(MAX('入力シート'!$H:$H)&lt;ROW(D45),"",VLOOKUP(ROW(D45),'入力シート'!$H:$U,11,FALSE))</f>
      </c>
      <c r="E57" s="94">
        <f>IF(MAX('入力シート'!$H:$H)&lt;ROW(E45),"",VLOOKUP(ROW(E45),'入力シート'!$H:$U,12,FALSE))</f>
      </c>
      <c r="F57" s="89">
        <f>IF(MAX('入力シート'!$H:$H)&lt;ROW(F45),"",VLOOKUP(ROW(F45),'入力シート'!$H:$U,13,FALSE))</f>
      </c>
      <c r="G57" s="93">
        <f t="shared" si="1"/>
      </c>
      <c r="H57" s="65"/>
    </row>
    <row r="58" spans="1:8" ht="20.25" customHeight="1">
      <c r="A58" s="20">
        <f>IF(MAX('入力シート'!$H:$H)&lt;ROW(A46),"",VLOOKUP(ROW(A46),'入力シート'!$H:$U,10,FALSE))</f>
      </c>
      <c r="B58" s="18">
        <f>IF(MAX('入力シート'!$H:$H)&lt;ROW(B46),"",VLOOKUP(ROW(B46),'入力シート'!$H:$U,6,FALSE))</f>
      </c>
      <c r="C58" s="24">
        <f>IF(MAX('入力シート'!$H:$H)&lt;ROW(C46),"",VLOOKUP(ROW(C46),'入力シート'!$H:$U,7,FALSE))</f>
      </c>
      <c r="D58" s="76">
        <f>IF(MAX('入力シート'!$H:$H)&lt;ROW(D46),"",VLOOKUP(ROW(D46),'入力シート'!$H:$U,11,FALSE))</f>
      </c>
      <c r="E58" s="94">
        <f>IF(MAX('入力シート'!$H:$H)&lt;ROW(E46),"",VLOOKUP(ROW(E46),'入力シート'!$H:$U,12,FALSE))</f>
      </c>
      <c r="F58" s="89">
        <f>IF(MAX('入力シート'!$H:$H)&lt;ROW(F46),"",VLOOKUP(ROW(F46),'入力シート'!$H:$U,13,FALSE))</f>
      </c>
      <c r="G58" s="93">
        <f t="shared" si="1"/>
      </c>
      <c r="H58" s="65"/>
    </row>
    <row r="59" spans="1:8" ht="20.25" customHeight="1">
      <c r="A59" s="20">
        <f>IF(MAX('入力シート'!$H:$H)&lt;ROW(A47),"",VLOOKUP(ROW(A47),'入力シート'!$H:$U,10,FALSE))</f>
      </c>
      <c r="B59" s="18">
        <f>IF(MAX('入力シート'!$H:$H)&lt;ROW(B47),"",VLOOKUP(ROW(B47),'入力シート'!$H:$U,6,FALSE))</f>
      </c>
      <c r="C59" s="24">
        <f>IF(MAX('入力シート'!$H:$H)&lt;ROW(C47),"",VLOOKUP(ROW(C47),'入力シート'!$H:$U,7,FALSE))</f>
      </c>
      <c r="D59" s="76">
        <f>IF(MAX('入力シート'!$H:$H)&lt;ROW(D47),"",VLOOKUP(ROW(D47),'入力シート'!$H:$U,11,FALSE))</f>
      </c>
      <c r="E59" s="94">
        <f>IF(MAX('入力シート'!$H:$H)&lt;ROW(E47),"",VLOOKUP(ROW(E47),'入力シート'!$H:$U,12,FALSE))</f>
      </c>
      <c r="F59" s="89">
        <f>IF(MAX('入力シート'!$H:$H)&lt;ROW(F47),"",VLOOKUP(ROW(F47),'入力シート'!$H:$U,13,FALSE))</f>
      </c>
      <c r="G59" s="93">
        <f t="shared" si="1"/>
      </c>
      <c r="H59" s="65"/>
    </row>
    <row r="60" spans="1:8" ht="20.25" customHeight="1">
      <c r="A60" s="20">
        <f>IF(MAX('入力シート'!$H:$H)&lt;ROW(A48),"",VLOOKUP(ROW(A48),'入力シート'!$H:$U,10,FALSE))</f>
      </c>
      <c r="B60" s="18">
        <f>IF(MAX('入力シート'!$H:$H)&lt;ROW(B48),"",VLOOKUP(ROW(B48),'入力シート'!$H:$U,6,FALSE))</f>
      </c>
      <c r="C60" s="24">
        <f>IF(MAX('入力シート'!$H:$H)&lt;ROW(C48),"",VLOOKUP(ROW(C48),'入力シート'!$H:$U,7,FALSE))</f>
      </c>
      <c r="D60" s="76">
        <f>IF(MAX('入力シート'!$H:$H)&lt;ROW(D48),"",VLOOKUP(ROW(D48),'入力シート'!$H:$U,11,FALSE))</f>
      </c>
      <c r="E60" s="94">
        <f>IF(MAX('入力シート'!$H:$H)&lt;ROW(E48),"",VLOOKUP(ROW(E48),'入力シート'!$H:$U,12,FALSE))</f>
      </c>
      <c r="F60" s="89">
        <f>IF(MAX('入力シート'!$H:$H)&lt;ROW(F48),"",VLOOKUP(ROW(F48),'入力シート'!$H:$U,13,FALSE))</f>
      </c>
      <c r="G60" s="93">
        <f t="shared" si="1"/>
      </c>
      <c r="H60" s="65"/>
    </row>
    <row r="61" spans="1:8" ht="20.25" customHeight="1">
      <c r="A61" s="20">
        <f>IF(MAX('入力シート'!$H:$H)&lt;ROW(A49),"",VLOOKUP(ROW(A49),'入力シート'!$H:$U,10,FALSE))</f>
      </c>
      <c r="B61" s="18">
        <f>IF(MAX('入力シート'!$H:$H)&lt;ROW(B49),"",VLOOKUP(ROW(B49),'入力シート'!$H:$U,6,FALSE))</f>
      </c>
      <c r="C61" s="24">
        <f>IF(MAX('入力シート'!$H:$H)&lt;ROW(C49),"",VLOOKUP(ROW(C49),'入力シート'!$H:$U,7,FALSE))</f>
      </c>
      <c r="D61" s="76">
        <f>IF(MAX('入力シート'!$H:$H)&lt;ROW(D49),"",VLOOKUP(ROW(D49),'入力シート'!$H:$U,11,FALSE))</f>
      </c>
      <c r="E61" s="94">
        <f>IF(MAX('入力シート'!$H:$H)&lt;ROW(E49),"",VLOOKUP(ROW(E49),'入力シート'!$H:$U,12,FALSE))</f>
      </c>
      <c r="F61" s="89">
        <f>IF(MAX('入力シート'!$H:$H)&lt;ROW(F49),"",VLOOKUP(ROW(F49),'入力シート'!$H:$U,13,FALSE))</f>
      </c>
      <c r="G61" s="93">
        <f t="shared" si="1"/>
      </c>
      <c r="H61" s="65"/>
    </row>
    <row r="62" spans="1:8" ht="20.25" customHeight="1">
      <c r="A62" s="20">
        <f>IF(MAX('入力シート'!$H:$H)&lt;ROW(A50),"",VLOOKUP(ROW(A50),'入力シート'!$H:$U,10,FALSE))</f>
      </c>
      <c r="B62" s="18">
        <f>IF(MAX('入力シート'!$H:$H)&lt;ROW(B50),"",VLOOKUP(ROW(B50),'入力シート'!$H:$U,6,FALSE))</f>
      </c>
      <c r="C62" s="24">
        <f>IF(MAX('入力シート'!$H:$H)&lt;ROW(C50),"",VLOOKUP(ROW(C50),'入力シート'!$H:$U,7,FALSE))</f>
      </c>
      <c r="D62" s="76">
        <f>IF(MAX('入力シート'!$H:$H)&lt;ROW(D50),"",VLOOKUP(ROW(D50),'入力シート'!$H:$U,11,FALSE))</f>
      </c>
      <c r="E62" s="94">
        <f>IF(MAX('入力シート'!$H:$H)&lt;ROW(E50),"",VLOOKUP(ROW(E50),'入力シート'!$H:$U,12,FALSE))</f>
      </c>
      <c r="F62" s="89">
        <f>IF(MAX('入力シート'!$H:$H)&lt;ROW(F50),"",VLOOKUP(ROW(F50),'入力シート'!$H:$U,13,FALSE))</f>
      </c>
      <c r="G62" s="93">
        <f t="shared" si="1"/>
      </c>
      <c r="H62" s="65"/>
    </row>
    <row r="63" spans="1:8" ht="20.25" customHeight="1">
      <c r="A63" s="20">
        <f>IF(MAX('入力シート'!$H:$H)&lt;ROW(A51),"",VLOOKUP(ROW(A51),'入力シート'!$H:$U,10,FALSE))</f>
      </c>
      <c r="B63" s="18">
        <f>IF(MAX('入力シート'!$H:$H)&lt;ROW(B51),"",VLOOKUP(ROW(B51),'入力シート'!$H:$U,6,FALSE))</f>
      </c>
      <c r="C63" s="24">
        <f>IF(MAX('入力シート'!$H:$H)&lt;ROW(C51),"",VLOOKUP(ROW(C51),'入力シート'!$H:$U,7,FALSE))</f>
      </c>
      <c r="D63" s="76">
        <f>IF(MAX('入力シート'!$H:$H)&lt;ROW(D51),"",VLOOKUP(ROW(D51),'入力シート'!$H:$U,11,FALSE))</f>
      </c>
      <c r="E63" s="94">
        <f>IF(MAX('入力シート'!$H:$H)&lt;ROW(E51),"",VLOOKUP(ROW(E51),'入力シート'!$H:$U,12,FALSE))</f>
      </c>
      <c r="F63" s="89">
        <f>IF(MAX('入力シート'!$H:$H)&lt;ROW(F51),"",VLOOKUP(ROW(F51),'入力シート'!$H:$U,13,FALSE))</f>
      </c>
      <c r="G63" s="93">
        <f t="shared" si="1"/>
      </c>
      <c r="H63" s="65"/>
    </row>
    <row r="64" spans="1:8" ht="20.25" customHeight="1">
      <c r="A64" s="20">
        <f>IF(MAX('入力シート'!$H:$H)&lt;ROW(A52),"",VLOOKUP(ROW(A52),'入力シート'!$H:$U,10,FALSE))</f>
      </c>
      <c r="B64" s="18">
        <f>IF(MAX('入力シート'!$H:$H)&lt;ROW(B52),"",VLOOKUP(ROW(B52),'入力シート'!$H:$U,6,FALSE))</f>
      </c>
      <c r="C64" s="24">
        <f>IF(MAX('入力シート'!$H:$H)&lt;ROW(C52),"",VLOOKUP(ROW(C52),'入力シート'!$H:$U,7,FALSE))</f>
      </c>
      <c r="D64" s="76">
        <f>IF(MAX('入力シート'!$H:$H)&lt;ROW(D52),"",VLOOKUP(ROW(D52),'入力シート'!$H:$U,11,FALSE))</f>
      </c>
      <c r="E64" s="94">
        <f>IF(MAX('入力シート'!$H:$H)&lt;ROW(E52),"",VLOOKUP(ROW(E52),'入力シート'!$H:$U,12,FALSE))</f>
      </c>
      <c r="F64" s="89">
        <f>IF(MAX('入力シート'!$H:$H)&lt;ROW(F52),"",VLOOKUP(ROW(F52),'入力シート'!$H:$U,13,FALSE))</f>
      </c>
      <c r="G64" s="93">
        <f t="shared" si="1"/>
      </c>
      <c r="H64" s="65"/>
    </row>
    <row r="65" spans="1:8" ht="20.25" customHeight="1">
      <c r="A65" s="20">
        <f>IF(MAX('入力シート'!$H:$H)&lt;ROW(A53),"",VLOOKUP(ROW(A53),'入力シート'!$H:$U,10,FALSE))</f>
      </c>
      <c r="B65" s="18">
        <f>IF(MAX('入力シート'!$H:$H)&lt;ROW(B53),"",VLOOKUP(ROW(B53),'入力シート'!$H:$U,6,FALSE))</f>
      </c>
      <c r="C65" s="24">
        <f>IF(MAX('入力シート'!$H:$H)&lt;ROW(C53),"",VLOOKUP(ROW(C53),'入力シート'!$H:$U,7,FALSE))</f>
      </c>
      <c r="D65" s="76">
        <f>IF(MAX('入力シート'!$H:$H)&lt;ROW(D53),"",VLOOKUP(ROW(D53),'入力シート'!$H:$U,11,FALSE))</f>
      </c>
      <c r="E65" s="94">
        <f>IF(MAX('入力シート'!$H:$H)&lt;ROW(E53),"",VLOOKUP(ROW(E53),'入力シート'!$H:$U,12,FALSE))</f>
      </c>
      <c r="F65" s="89">
        <f>IF(MAX('入力シート'!$H:$H)&lt;ROW(F53),"",VLOOKUP(ROW(F53),'入力シート'!$H:$U,13,FALSE))</f>
      </c>
      <c r="G65" s="93">
        <f t="shared" si="1"/>
      </c>
      <c r="H65" s="65"/>
    </row>
    <row r="66" spans="1:8" ht="20.25" customHeight="1">
      <c r="A66" s="20">
        <f>IF(MAX('入力シート'!$H:$H)&lt;ROW(A54),"",VLOOKUP(ROW(A54),'入力シート'!$H:$U,10,FALSE))</f>
      </c>
      <c r="B66" s="18">
        <f>IF(MAX('入力シート'!$H:$H)&lt;ROW(B54),"",VLOOKUP(ROW(B54),'入力シート'!$H:$U,6,FALSE))</f>
      </c>
      <c r="C66" s="24">
        <f>IF(MAX('入力シート'!$H:$H)&lt;ROW(C54),"",VLOOKUP(ROW(C54),'入力シート'!$H:$U,7,FALSE))</f>
      </c>
      <c r="D66" s="76">
        <f>IF(MAX('入力シート'!$H:$H)&lt;ROW(D54),"",VLOOKUP(ROW(D54),'入力シート'!$H:$U,11,FALSE))</f>
      </c>
      <c r="E66" s="94">
        <f>IF(MAX('入力シート'!$H:$H)&lt;ROW(E54),"",VLOOKUP(ROW(E54),'入力シート'!$H:$U,12,FALSE))</f>
      </c>
      <c r="F66" s="89">
        <f>IF(MAX('入力シート'!$H:$H)&lt;ROW(F54),"",VLOOKUP(ROW(F54),'入力シート'!$H:$U,13,FALSE))</f>
      </c>
      <c r="G66" s="93">
        <f t="shared" si="1"/>
      </c>
      <c r="H66" s="65"/>
    </row>
    <row r="67" spans="1:8" ht="20.25" customHeight="1">
      <c r="A67" s="20">
        <f>IF(MAX('入力シート'!$H:$H)&lt;ROW(A55),"",VLOOKUP(ROW(A55),'入力シート'!$H:$U,10,FALSE))</f>
      </c>
      <c r="B67" s="18">
        <f>IF(MAX('入力シート'!$H:$H)&lt;ROW(B55),"",VLOOKUP(ROW(B55),'入力シート'!$H:$U,6,FALSE))</f>
      </c>
      <c r="C67" s="24">
        <f>IF(MAX('入力シート'!$H:$H)&lt;ROW(C55),"",VLOOKUP(ROW(C55),'入力シート'!$H:$U,7,FALSE))</f>
      </c>
      <c r="D67" s="76">
        <f>IF(MAX('入力シート'!$H:$H)&lt;ROW(D55),"",VLOOKUP(ROW(D55),'入力シート'!$H:$U,11,FALSE))</f>
      </c>
      <c r="E67" s="94">
        <f>IF(MAX('入力シート'!$H:$H)&lt;ROW(E55),"",VLOOKUP(ROW(E55),'入力シート'!$H:$U,12,FALSE))</f>
      </c>
      <c r="F67" s="89">
        <f>IF(MAX('入力シート'!$H:$H)&lt;ROW(F55),"",VLOOKUP(ROW(F55),'入力シート'!$H:$U,13,FALSE))</f>
      </c>
      <c r="G67" s="93">
        <f t="shared" si="1"/>
      </c>
      <c r="H67" s="65"/>
    </row>
    <row r="68" spans="1:8" ht="20.25" customHeight="1">
      <c r="A68" s="20">
        <f>IF(MAX('入力シート'!$H:$H)&lt;ROW(A56),"",VLOOKUP(ROW(A56),'入力シート'!$H:$U,10,FALSE))</f>
      </c>
      <c r="B68" s="18">
        <f>IF(MAX('入力シート'!$H:$H)&lt;ROW(B56),"",VLOOKUP(ROW(B56),'入力シート'!$H:$U,6,FALSE))</f>
      </c>
      <c r="C68" s="24">
        <f>IF(MAX('入力シート'!$H:$H)&lt;ROW(C56),"",VLOOKUP(ROW(C56),'入力シート'!$H:$U,7,FALSE))</f>
      </c>
      <c r="D68" s="76">
        <f>IF(MAX('入力シート'!$H:$H)&lt;ROW(D56),"",VLOOKUP(ROW(D56),'入力シート'!$H:$U,11,FALSE))</f>
      </c>
      <c r="E68" s="94">
        <f>IF(MAX('入力シート'!$H:$H)&lt;ROW(E56),"",VLOOKUP(ROW(E56),'入力シート'!$H:$U,12,FALSE))</f>
      </c>
      <c r="F68" s="89">
        <f>IF(MAX('入力シート'!$H:$H)&lt;ROW(F56),"",VLOOKUP(ROW(F56),'入力シート'!$H:$U,13,FALSE))</f>
      </c>
      <c r="G68" s="93">
        <f t="shared" si="1"/>
      </c>
      <c r="H68" s="65"/>
    </row>
    <row r="69" spans="1:8" ht="20.25" customHeight="1">
      <c r="A69" s="20">
        <f>IF(MAX('入力シート'!$H:$H)&lt;ROW(A57),"",VLOOKUP(ROW(A57),'入力シート'!$H:$U,10,FALSE))</f>
      </c>
      <c r="B69" s="18">
        <f>IF(MAX('入力シート'!$H:$H)&lt;ROW(B57),"",VLOOKUP(ROW(B57),'入力シート'!$H:$U,6,FALSE))</f>
      </c>
      <c r="C69" s="24">
        <f>IF(MAX('入力シート'!$H:$H)&lt;ROW(C57),"",VLOOKUP(ROW(C57),'入力シート'!$H:$U,7,FALSE))</f>
      </c>
      <c r="D69" s="76">
        <f>IF(MAX('入力シート'!$H:$H)&lt;ROW(D57),"",VLOOKUP(ROW(D57),'入力シート'!$H:$U,11,FALSE))</f>
      </c>
      <c r="E69" s="94">
        <f>IF(MAX('入力シート'!$H:$H)&lt;ROW(E57),"",VLOOKUP(ROW(E57),'入力シート'!$H:$U,12,FALSE))</f>
      </c>
      <c r="F69" s="89">
        <f>IF(MAX('入力シート'!$H:$H)&lt;ROW(F57),"",VLOOKUP(ROW(F57),'入力シート'!$H:$U,13,FALSE))</f>
      </c>
      <c r="G69" s="93">
        <f t="shared" si="1"/>
      </c>
      <c r="H69" s="65"/>
    </row>
    <row r="70" spans="1:8" ht="20.25" customHeight="1">
      <c r="A70" s="25">
        <f>IF(MAX('入力シート'!$H:$H)&lt;ROW(A58),"",VLOOKUP(ROW(A58),'入力シート'!$H:$U,10,FALSE))</f>
      </c>
      <c r="B70" s="26">
        <f>IF(MAX('入力シート'!$H:$H)&lt;ROW(B58),"",VLOOKUP(ROW(B58),'入力シート'!$H:$U,6,FALSE))</f>
      </c>
      <c r="C70" s="27">
        <f>IF(MAX('入力シート'!$H:$H)&lt;ROW(C58),"",VLOOKUP(ROW(C58),'入力シート'!$H:$U,7,FALSE))</f>
      </c>
      <c r="D70" s="77">
        <f>IF(MAX('入力シート'!$H:$H)&lt;ROW(D58),"",VLOOKUP(ROW(D58),'入力シート'!$H:$U,11,FALSE))</f>
      </c>
      <c r="E70" s="95">
        <f>IF(MAX('入力シート'!$H:$H)&lt;ROW(E58),"",VLOOKUP(ROW(E58),'入力シート'!$H:$U,12,FALSE))</f>
      </c>
      <c r="F70" s="96">
        <f>IF(MAX('入力シート'!$H:$H)&lt;ROW(F58),"",VLOOKUP(ROW(F58),'入力シート'!$H:$U,13,FALSE))</f>
      </c>
      <c r="G70" s="97">
        <f t="shared" si="1"/>
      </c>
      <c r="H70" s="66"/>
    </row>
    <row r="71" spans="1:8" ht="20.25" customHeight="1">
      <c r="A71" s="197" t="s">
        <v>5</v>
      </c>
      <c r="B71" s="198"/>
      <c r="C71" s="198"/>
      <c r="D71" s="199"/>
      <c r="E71" s="98">
        <f>SUM(E41:E70)</f>
        <v>0</v>
      </c>
      <c r="F71" s="99">
        <f>SUM(F41:F70)</f>
        <v>0</v>
      </c>
      <c r="G71" s="100">
        <f>E71-F71</f>
        <v>0</v>
      </c>
      <c r="H71" s="67"/>
    </row>
    <row r="72" ht="22.5" customHeight="1">
      <c r="H72" s="2" t="s">
        <v>6</v>
      </c>
    </row>
  </sheetData>
  <sheetProtection/>
  <mergeCells count="4">
    <mergeCell ref="F1:G1"/>
    <mergeCell ref="A35:D35"/>
    <mergeCell ref="F37:G37"/>
    <mergeCell ref="A71:D71"/>
  </mergeCells>
  <printOptions horizontalCentered="1"/>
  <pageMargins left="0.6692913385826772" right="0.3937007874015748" top="0.5905511811023623" bottom="0.1968503937007874" header="0.5118110236220472" footer="0.2362204724409449"/>
  <pageSetup horizontalDpi="300" verticalDpi="3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H72"/>
  <sheetViews>
    <sheetView showZeros="0" zoomScalePageLayoutView="0" workbookViewId="0" topLeftCell="A1">
      <selection activeCell="E42" sqref="E42"/>
    </sheetView>
  </sheetViews>
  <sheetFormatPr defaultColWidth="9.00390625" defaultRowHeight="13.5"/>
  <cols>
    <col min="1" max="3" width="4.375" style="1" customWidth="1"/>
    <col min="4" max="4" width="28.375" style="1" customWidth="1"/>
    <col min="5" max="7" width="11.125" style="1" customWidth="1"/>
    <col min="8" max="8" width="10.00390625" style="1" customWidth="1"/>
    <col min="9" max="16384" width="9.00390625" style="1" customWidth="1"/>
  </cols>
  <sheetData>
    <row r="1" spans="1:8" ht="22.5" customHeight="1">
      <c r="A1" s="43"/>
      <c r="B1" s="43"/>
      <c r="C1" s="43"/>
      <c r="D1" s="48" t="str">
        <f>"令和"&amp;'入力シート'!$R$1&amp;"年度大分県高文連"</f>
        <v>令和6年度大分県高文連</v>
      </c>
      <c r="E1" s="3">
        <f>IF('入力シート'!$R$2="","",'入力シート'!$R$2)</f>
      </c>
      <c r="F1" s="196" t="s">
        <v>61</v>
      </c>
      <c r="G1" s="196"/>
      <c r="H1" s="3" t="s">
        <v>95</v>
      </c>
    </row>
    <row r="2" spans="1:8" ht="22.5" customHeight="1">
      <c r="A2" s="49" t="s">
        <v>85</v>
      </c>
      <c r="B2" s="49"/>
      <c r="C2" s="49"/>
      <c r="D2" s="4"/>
      <c r="F2" s="36"/>
      <c r="G2" s="44" t="s">
        <v>11</v>
      </c>
      <c r="H2" s="133">
        <f>'入力シート'!$AB$12</f>
        <v>0</v>
      </c>
    </row>
    <row r="3" spans="1:4" ht="4.5" customHeight="1">
      <c r="A3" s="5"/>
      <c r="B3" s="5"/>
      <c r="C3" s="5"/>
      <c r="D3" s="4"/>
    </row>
    <row r="4" spans="1:8" s="3" customFormat="1" ht="20.25" customHeight="1">
      <c r="A4" s="47" t="s">
        <v>75</v>
      </c>
      <c r="B4" s="11" t="s">
        <v>7</v>
      </c>
      <c r="C4" s="12" t="s">
        <v>8</v>
      </c>
      <c r="D4" s="13" t="s">
        <v>10</v>
      </c>
      <c r="E4" s="34" t="s">
        <v>2</v>
      </c>
      <c r="F4" s="35" t="s">
        <v>3</v>
      </c>
      <c r="G4" s="41" t="s">
        <v>4</v>
      </c>
      <c r="H4" s="33" t="s">
        <v>47</v>
      </c>
    </row>
    <row r="5" spans="1:8" ht="20.25" customHeight="1">
      <c r="A5" s="19"/>
      <c r="B5" s="21"/>
      <c r="C5" s="22"/>
      <c r="D5" s="23" t="s">
        <v>76</v>
      </c>
      <c r="E5" s="88">
        <f>$H$2</f>
        <v>0</v>
      </c>
      <c r="F5" s="89"/>
      <c r="G5" s="90">
        <f>IF(AND(E5="",F5=""),"",E5-F5)</f>
        <v>0</v>
      </c>
      <c r="H5" s="64"/>
    </row>
    <row r="6" spans="1:8" ht="20.25" customHeight="1">
      <c r="A6" s="20">
        <f>IF(MAX('入力シート'!$I:$I)&lt;ROW(A1),"",VLOOKUP(ROW(A1),'入力シート'!$I:$U,9,FALSE))</f>
      </c>
      <c r="B6" s="18">
        <f>IF(MAX('入力シート'!$I:$I)&lt;ROW(B1),"",VLOOKUP(ROW(B1),'入力シート'!$I:$U,5,FALSE))</f>
      </c>
      <c r="C6" s="50">
        <f>IF(MAX('入力シート'!$I:$I)&lt;ROW(C1),"",VLOOKUP(ROW(C1),'入力シート'!$I:$U,6,FALSE))</f>
      </c>
      <c r="D6" s="74">
        <f>IF(MAX('入力シート'!$I:$I)&lt;ROW(D1),"",VLOOKUP(ROW(D1),'入力シート'!$I:$U,10,FALSE))</f>
      </c>
      <c r="E6" s="91">
        <f>IF(MAX('入力シート'!$I:$I)&lt;ROW(E1),"",VLOOKUP(ROW(E1),'入力シート'!$I:$U,11,FALSE))</f>
      </c>
      <c r="F6" s="92">
        <f>IF(MAX('入力シート'!$I:$I)&lt;ROW(F1),"",VLOOKUP(ROW(F1),'入力シート'!$I:$U,12,FALSE))</f>
      </c>
      <c r="G6" s="93">
        <f>IF(AND(E6="",F6=""),"",G5+E6-F6)</f>
      </c>
      <c r="H6" s="65"/>
    </row>
    <row r="7" spans="1:8" ht="20.25" customHeight="1">
      <c r="A7" s="20">
        <f>IF(MAX('入力シート'!$I:$I)&lt;ROW(A2),"",VLOOKUP(ROW(A2),'入力シート'!$I:$U,9,FALSE))</f>
      </c>
      <c r="B7" s="18">
        <f>IF(MAX('入力シート'!$I:$I)&lt;ROW(B2),"",VLOOKUP(ROW(B2),'入力シート'!$I:$U,5,FALSE))</f>
      </c>
      <c r="C7" s="50">
        <f>IF(MAX('入力シート'!$I:$I)&lt;ROW(C2),"",VLOOKUP(ROW(C2),'入力シート'!$I:$U,6,FALSE))</f>
      </c>
      <c r="D7" s="74">
        <f>IF(MAX('入力シート'!$I:$I)&lt;ROW(D2),"",VLOOKUP(ROW(D2),'入力シート'!$I:$U,10,FALSE))</f>
      </c>
      <c r="E7" s="91">
        <f>IF(MAX('入力シート'!$I:$I)&lt;ROW(E2),"",VLOOKUP(ROW(E2),'入力シート'!$I:$U,11,FALSE))</f>
      </c>
      <c r="F7" s="89">
        <f>IF(MAX('入力シート'!$I:$I)&lt;ROW(F2),"",VLOOKUP(ROW(F2),'入力シート'!$I:$U,12,FALSE))</f>
      </c>
      <c r="G7" s="93">
        <f aca="true" t="shared" si="0" ref="G7:G34">IF(AND(E7="",F7=""),"",G6+E7-F7)</f>
      </c>
      <c r="H7" s="65"/>
    </row>
    <row r="8" spans="1:8" ht="20.25" customHeight="1">
      <c r="A8" s="20">
        <f>IF(MAX('入力シート'!$I:$I)&lt;ROW(A3),"",VLOOKUP(ROW(A3),'入力シート'!$I:$U,9,FALSE))</f>
      </c>
      <c r="B8" s="18">
        <f>IF(MAX('入力シート'!$I:$I)&lt;ROW(B3),"",VLOOKUP(ROW(B3),'入力シート'!$I:$U,5,FALSE))</f>
      </c>
      <c r="C8" s="50">
        <f>IF(MAX('入力シート'!$I:$I)&lt;ROW(C3),"",VLOOKUP(ROW(C3),'入力シート'!$I:$U,6,FALSE))</f>
      </c>
      <c r="D8" s="74">
        <f>IF(MAX('入力シート'!$I:$I)&lt;ROW(D3),"",VLOOKUP(ROW(D3),'入力シート'!$I:$U,10,FALSE))</f>
      </c>
      <c r="E8" s="91">
        <f>IF(MAX('入力シート'!$I:$I)&lt;ROW(E3),"",VLOOKUP(ROW(E3),'入力シート'!$I:$U,11,FALSE))</f>
      </c>
      <c r="F8" s="89">
        <f>IF(MAX('入力シート'!$I:$I)&lt;ROW(F3),"",VLOOKUP(ROW(F3),'入力シート'!$I:$U,12,FALSE))</f>
      </c>
      <c r="G8" s="93">
        <f t="shared" si="0"/>
      </c>
      <c r="H8" s="65"/>
    </row>
    <row r="9" spans="1:8" ht="20.25" customHeight="1">
      <c r="A9" s="20">
        <f>IF(MAX('入力シート'!$I:$I)&lt;ROW(A4),"",VLOOKUP(ROW(A4),'入力シート'!$I:$U,9,FALSE))</f>
      </c>
      <c r="B9" s="18">
        <f>IF(MAX('入力シート'!$I:$I)&lt;ROW(B4),"",VLOOKUP(ROW(B4),'入力シート'!$I:$U,5,FALSE))</f>
      </c>
      <c r="C9" s="50">
        <f>IF(MAX('入力シート'!$I:$I)&lt;ROW(C4),"",VLOOKUP(ROW(C4),'入力シート'!$I:$U,6,FALSE))</f>
      </c>
      <c r="D9" s="74">
        <f>IF(MAX('入力シート'!$I:$I)&lt;ROW(D4),"",VLOOKUP(ROW(D4),'入力シート'!$I:$U,10,FALSE))</f>
      </c>
      <c r="E9" s="91">
        <f>IF(MAX('入力シート'!$I:$I)&lt;ROW(E4),"",VLOOKUP(ROW(E4),'入力シート'!$I:$U,11,FALSE))</f>
      </c>
      <c r="F9" s="89">
        <f>IF(MAX('入力シート'!$I:$I)&lt;ROW(F4),"",VLOOKUP(ROW(F4),'入力シート'!$I:$U,12,FALSE))</f>
      </c>
      <c r="G9" s="93">
        <f t="shared" si="0"/>
      </c>
      <c r="H9" s="65"/>
    </row>
    <row r="10" spans="1:8" ht="20.25" customHeight="1">
      <c r="A10" s="20">
        <f>IF(MAX('入力シート'!$I:$I)&lt;ROW(A5),"",VLOOKUP(ROW(A5),'入力シート'!$I:$U,9,FALSE))</f>
      </c>
      <c r="B10" s="18">
        <f>IF(MAX('入力シート'!$I:$I)&lt;ROW(B5),"",VLOOKUP(ROW(B5),'入力シート'!$I:$U,5,FALSE))</f>
      </c>
      <c r="C10" s="50">
        <f>IF(MAX('入力シート'!$I:$I)&lt;ROW(C5),"",VLOOKUP(ROW(C5),'入力シート'!$I:$U,6,FALSE))</f>
      </c>
      <c r="D10" s="74">
        <f>IF(MAX('入力シート'!$I:$I)&lt;ROW(D5),"",VLOOKUP(ROW(D5),'入力シート'!$I:$U,10,FALSE))</f>
      </c>
      <c r="E10" s="91">
        <f>IF(MAX('入力シート'!$I:$I)&lt;ROW(E5),"",VLOOKUP(ROW(E5),'入力シート'!$I:$U,11,FALSE))</f>
      </c>
      <c r="F10" s="89">
        <f>IF(MAX('入力シート'!$I:$I)&lt;ROW(F5),"",VLOOKUP(ROW(F5),'入力シート'!$I:$U,12,FALSE))</f>
      </c>
      <c r="G10" s="93">
        <f t="shared" si="0"/>
      </c>
      <c r="H10" s="65"/>
    </row>
    <row r="11" spans="1:8" ht="20.25" customHeight="1">
      <c r="A11" s="20">
        <f>IF(MAX('入力シート'!$I:$I)&lt;ROW(A6),"",VLOOKUP(ROW(A6),'入力シート'!$I:$U,9,FALSE))</f>
      </c>
      <c r="B11" s="18">
        <f>IF(MAX('入力シート'!$I:$I)&lt;ROW(B6),"",VLOOKUP(ROW(B6),'入力シート'!$I:$U,5,FALSE))</f>
      </c>
      <c r="C11" s="24">
        <f>IF(MAX('入力シート'!$I:$I)&lt;ROW(C6),"",VLOOKUP(ROW(C6),'入力シート'!$I:$U,6,FALSE))</f>
      </c>
      <c r="D11" s="75">
        <f>IF(MAX('入力シート'!$I:$I)&lt;ROW(D6),"",VLOOKUP(ROW(D6),'入力シート'!$I:$U,10,FALSE))</f>
      </c>
      <c r="E11" s="91">
        <f>IF(MAX('入力シート'!$I:$I)&lt;ROW(E6),"",VLOOKUP(ROW(E6),'入力シート'!$I:$U,11,FALSE))</f>
      </c>
      <c r="F11" s="89">
        <f>IF(MAX('入力シート'!$I:$I)&lt;ROW(F6),"",VLOOKUP(ROW(F6),'入力シート'!$I:$U,12,FALSE))</f>
      </c>
      <c r="G11" s="93">
        <f t="shared" si="0"/>
      </c>
      <c r="H11" s="65"/>
    </row>
    <row r="12" spans="1:8" ht="20.25" customHeight="1">
      <c r="A12" s="20">
        <f>IF(MAX('入力シート'!$I:$I)&lt;ROW(A7),"",VLOOKUP(ROW(A7),'入力シート'!$I:$U,9,FALSE))</f>
      </c>
      <c r="B12" s="18">
        <f>IF(MAX('入力シート'!$I:$I)&lt;ROW(B7),"",VLOOKUP(ROW(B7),'入力シート'!$I:$U,5,FALSE))</f>
      </c>
      <c r="C12" s="24">
        <f>IF(MAX('入力シート'!$I:$I)&lt;ROW(C7),"",VLOOKUP(ROW(C7),'入力シート'!$I:$U,6,FALSE))</f>
      </c>
      <c r="D12" s="75">
        <f>IF(MAX('入力シート'!$I:$I)&lt;ROW(D7),"",VLOOKUP(ROW(D7),'入力シート'!$I:$U,10,FALSE))</f>
      </c>
      <c r="E12" s="91">
        <f>IF(MAX('入力シート'!$I:$I)&lt;ROW(E7),"",VLOOKUP(ROW(E7),'入力シート'!$I:$U,11,FALSE))</f>
      </c>
      <c r="F12" s="89">
        <f>IF(MAX('入力シート'!$I:$I)&lt;ROW(F7),"",VLOOKUP(ROW(F7),'入力シート'!$I:$U,12,FALSE))</f>
      </c>
      <c r="G12" s="93">
        <f t="shared" si="0"/>
      </c>
      <c r="H12" s="65"/>
    </row>
    <row r="13" spans="1:8" ht="20.25" customHeight="1">
      <c r="A13" s="20">
        <f>IF(MAX('入力シート'!$I:$I)&lt;ROW(A8),"",VLOOKUP(ROW(A8),'入力シート'!$I:$U,9,FALSE))</f>
      </c>
      <c r="B13" s="18">
        <f>IF(MAX('入力シート'!$I:$I)&lt;ROW(B8),"",VLOOKUP(ROW(B8),'入力シート'!$I:$U,5,FALSE))</f>
      </c>
      <c r="C13" s="24">
        <f>IF(MAX('入力シート'!$I:$I)&lt;ROW(C8),"",VLOOKUP(ROW(C8),'入力シート'!$I:$U,6,FALSE))</f>
      </c>
      <c r="D13" s="76">
        <f>IF(MAX('入力シート'!$I:$I)&lt;ROW(D8),"",VLOOKUP(ROW(D8),'入力シート'!$I:$U,10,FALSE))</f>
      </c>
      <c r="E13" s="94">
        <f>IF(MAX('入力シート'!$I:$I)&lt;ROW(E8),"",VLOOKUP(ROW(E8),'入力シート'!$I:$U,11,FALSE))</f>
      </c>
      <c r="F13" s="89">
        <f>IF(MAX('入力シート'!$I:$I)&lt;ROW(F8),"",VLOOKUP(ROW(F8),'入力シート'!$I:$U,12,FALSE))</f>
      </c>
      <c r="G13" s="93">
        <f t="shared" si="0"/>
      </c>
      <c r="H13" s="65"/>
    </row>
    <row r="14" spans="1:8" ht="20.25" customHeight="1">
      <c r="A14" s="20">
        <f>IF(MAX('入力シート'!$I:$I)&lt;ROW(A9),"",VLOOKUP(ROW(A9),'入力シート'!$I:$U,9,FALSE))</f>
      </c>
      <c r="B14" s="18">
        <f>IF(MAX('入力シート'!$I:$I)&lt;ROW(B9),"",VLOOKUP(ROW(B9),'入力シート'!$I:$U,5,FALSE))</f>
      </c>
      <c r="C14" s="24">
        <f>IF(MAX('入力シート'!$I:$I)&lt;ROW(C9),"",VLOOKUP(ROW(C9),'入力シート'!$I:$U,6,FALSE))</f>
      </c>
      <c r="D14" s="76">
        <f>IF(MAX('入力シート'!$I:$I)&lt;ROW(D9),"",VLOOKUP(ROW(D9),'入力シート'!$I:$U,10,FALSE))</f>
      </c>
      <c r="E14" s="94">
        <f>IF(MAX('入力シート'!$I:$I)&lt;ROW(E9),"",VLOOKUP(ROW(E9),'入力シート'!$I:$U,11,FALSE))</f>
      </c>
      <c r="F14" s="89">
        <f>IF(MAX('入力シート'!$I:$I)&lt;ROW(F9),"",VLOOKUP(ROW(F9),'入力シート'!$I:$U,12,FALSE))</f>
      </c>
      <c r="G14" s="93">
        <f t="shared" si="0"/>
      </c>
      <c r="H14" s="65"/>
    </row>
    <row r="15" spans="1:8" ht="20.25" customHeight="1">
      <c r="A15" s="20">
        <f>IF(MAX('入力シート'!$I:$I)&lt;ROW(A10),"",VLOOKUP(ROW(A10),'入力シート'!$I:$U,9,FALSE))</f>
      </c>
      <c r="B15" s="18">
        <f>IF(MAX('入力シート'!$I:$I)&lt;ROW(B10),"",VLOOKUP(ROW(B10),'入力シート'!$I:$U,5,FALSE))</f>
      </c>
      <c r="C15" s="24">
        <f>IF(MAX('入力シート'!$I:$I)&lt;ROW(C10),"",VLOOKUP(ROW(C10),'入力シート'!$I:$U,6,FALSE))</f>
      </c>
      <c r="D15" s="76">
        <f>IF(MAX('入力シート'!$I:$I)&lt;ROW(D10),"",VLOOKUP(ROW(D10),'入力シート'!$I:$U,10,FALSE))</f>
      </c>
      <c r="E15" s="94">
        <f>IF(MAX('入力シート'!$I:$I)&lt;ROW(E10),"",VLOOKUP(ROW(E10),'入力シート'!$I:$U,11,FALSE))</f>
      </c>
      <c r="F15" s="89">
        <f>IF(MAX('入力シート'!$I:$I)&lt;ROW(F10),"",VLOOKUP(ROW(F10),'入力シート'!$I:$U,12,FALSE))</f>
      </c>
      <c r="G15" s="93">
        <f t="shared" si="0"/>
      </c>
      <c r="H15" s="65"/>
    </row>
    <row r="16" spans="1:8" ht="20.25" customHeight="1">
      <c r="A16" s="20">
        <f>IF(MAX('入力シート'!$I:$I)&lt;ROW(A11),"",VLOOKUP(ROW(A11),'入力シート'!$I:$U,9,FALSE))</f>
      </c>
      <c r="B16" s="18">
        <f>IF(MAX('入力シート'!$I:$I)&lt;ROW(B11),"",VLOOKUP(ROW(B11),'入力シート'!$I:$U,5,FALSE))</f>
      </c>
      <c r="C16" s="24">
        <f>IF(MAX('入力シート'!$I:$I)&lt;ROW(C11),"",VLOOKUP(ROW(C11),'入力シート'!$I:$U,6,FALSE))</f>
      </c>
      <c r="D16" s="76">
        <f>IF(MAX('入力シート'!$I:$I)&lt;ROW(D11),"",VLOOKUP(ROW(D11),'入力シート'!$I:$U,10,FALSE))</f>
      </c>
      <c r="E16" s="94">
        <f>IF(MAX('入力シート'!$I:$I)&lt;ROW(E11),"",VLOOKUP(ROW(E11),'入力シート'!$I:$U,11,FALSE))</f>
      </c>
      <c r="F16" s="89">
        <f>IF(MAX('入力シート'!$I:$I)&lt;ROW(F11),"",VLOOKUP(ROW(F11),'入力シート'!$I:$U,12,FALSE))</f>
      </c>
      <c r="G16" s="93">
        <f t="shared" si="0"/>
      </c>
      <c r="H16" s="65"/>
    </row>
    <row r="17" spans="1:8" ht="20.25" customHeight="1">
      <c r="A17" s="20">
        <f>IF(MAX('入力シート'!$I:$I)&lt;ROW(A12),"",VLOOKUP(ROW(A12),'入力シート'!$I:$U,9,FALSE))</f>
      </c>
      <c r="B17" s="18">
        <f>IF(MAX('入力シート'!$I:$I)&lt;ROW(B12),"",VLOOKUP(ROW(B12),'入力シート'!$I:$U,5,FALSE))</f>
      </c>
      <c r="C17" s="24">
        <f>IF(MAX('入力シート'!$I:$I)&lt;ROW(C12),"",VLOOKUP(ROW(C12),'入力シート'!$I:$U,6,FALSE))</f>
      </c>
      <c r="D17" s="76">
        <f>IF(MAX('入力シート'!$I:$I)&lt;ROW(D12),"",VLOOKUP(ROW(D12),'入力シート'!$I:$U,10,FALSE))</f>
      </c>
      <c r="E17" s="94">
        <f>IF(MAX('入力シート'!$I:$I)&lt;ROW(E12),"",VLOOKUP(ROW(E12),'入力シート'!$I:$U,11,FALSE))</f>
      </c>
      <c r="F17" s="89">
        <f>IF(MAX('入力シート'!$I:$I)&lt;ROW(F12),"",VLOOKUP(ROW(F12),'入力シート'!$I:$U,12,FALSE))</f>
      </c>
      <c r="G17" s="93">
        <f t="shared" si="0"/>
      </c>
      <c r="H17" s="65"/>
    </row>
    <row r="18" spans="1:8" ht="20.25" customHeight="1">
      <c r="A18" s="20">
        <f>IF(MAX('入力シート'!$I:$I)&lt;ROW(A13),"",VLOOKUP(ROW(A13),'入力シート'!$I:$U,9,FALSE))</f>
      </c>
      <c r="B18" s="18">
        <f>IF(MAX('入力シート'!$I:$I)&lt;ROW(B13),"",VLOOKUP(ROW(B13),'入力シート'!$I:$U,5,FALSE))</f>
      </c>
      <c r="C18" s="24">
        <f>IF(MAX('入力シート'!$I:$I)&lt;ROW(C13),"",VLOOKUP(ROW(C13),'入力シート'!$I:$U,6,FALSE))</f>
      </c>
      <c r="D18" s="76">
        <f>IF(MAX('入力シート'!$I:$I)&lt;ROW(D13),"",VLOOKUP(ROW(D13),'入力シート'!$I:$U,10,FALSE))</f>
      </c>
      <c r="E18" s="94">
        <f>IF(MAX('入力シート'!$I:$I)&lt;ROW(E13),"",VLOOKUP(ROW(E13),'入力シート'!$I:$U,11,FALSE))</f>
      </c>
      <c r="F18" s="89">
        <f>IF(MAX('入力シート'!$I:$I)&lt;ROW(F13),"",VLOOKUP(ROW(F13),'入力シート'!$I:$U,12,FALSE))</f>
      </c>
      <c r="G18" s="93">
        <f t="shared" si="0"/>
      </c>
      <c r="H18" s="65"/>
    </row>
    <row r="19" spans="1:8" ht="20.25" customHeight="1">
      <c r="A19" s="20">
        <f>IF(MAX('入力シート'!$I:$I)&lt;ROW(A14),"",VLOOKUP(ROW(A14),'入力シート'!$I:$U,9,FALSE))</f>
      </c>
      <c r="B19" s="18">
        <f>IF(MAX('入力シート'!$I:$I)&lt;ROW(B14),"",VLOOKUP(ROW(B14),'入力シート'!$I:$U,5,FALSE))</f>
      </c>
      <c r="C19" s="24">
        <f>IF(MAX('入力シート'!$I:$I)&lt;ROW(C14),"",VLOOKUP(ROW(C14),'入力シート'!$I:$U,6,FALSE))</f>
      </c>
      <c r="D19" s="76">
        <f>IF(MAX('入力シート'!$I:$I)&lt;ROW(D14),"",VLOOKUP(ROW(D14),'入力シート'!$I:$U,10,FALSE))</f>
      </c>
      <c r="E19" s="94">
        <f>IF(MAX('入力シート'!$I:$I)&lt;ROW(E14),"",VLOOKUP(ROW(E14),'入力シート'!$I:$U,11,FALSE))</f>
      </c>
      <c r="F19" s="89">
        <f>IF(MAX('入力シート'!$I:$I)&lt;ROW(F14),"",VLOOKUP(ROW(F14),'入力シート'!$I:$U,12,FALSE))</f>
      </c>
      <c r="G19" s="93">
        <f t="shared" si="0"/>
      </c>
      <c r="H19" s="65"/>
    </row>
    <row r="20" spans="1:8" ht="20.25" customHeight="1">
      <c r="A20" s="20">
        <f>IF(MAX('入力シート'!$I:$I)&lt;ROW(A15),"",VLOOKUP(ROW(A15),'入力シート'!$I:$U,9,FALSE))</f>
      </c>
      <c r="B20" s="18">
        <f>IF(MAX('入力シート'!$I:$I)&lt;ROW(B15),"",VLOOKUP(ROW(B15),'入力シート'!$I:$U,5,FALSE))</f>
      </c>
      <c r="C20" s="24">
        <f>IF(MAX('入力シート'!$I:$I)&lt;ROW(C15),"",VLOOKUP(ROW(C15),'入力シート'!$I:$U,6,FALSE))</f>
      </c>
      <c r="D20" s="76">
        <f>IF(MAX('入力シート'!$I:$I)&lt;ROW(D15),"",VLOOKUP(ROW(D15),'入力シート'!$I:$U,10,FALSE))</f>
      </c>
      <c r="E20" s="94">
        <f>IF(MAX('入力シート'!$I:$I)&lt;ROW(E15),"",VLOOKUP(ROW(E15),'入力シート'!$I:$U,11,FALSE))</f>
      </c>
      <c r="F20" s="89">
        <f>IF(MAX('入力シート'!$I:$I)&lt;ROW(F15),"",VLOOKUP(ROW(F15),'入力シート'!$I:$U,12,FALSE))</f>
      </c>
      <c r="G20" s="93">
        <f t="shared" si="0"/>
      </c>
      <c r="H20" s="65"/>
    </row>
    <row r="21" spans="1:8" ht="20.25" customHeight="1">
      <c r="A21" s="20">
        <f>IF(MAX('入力シート'!$I:$I)&lt;ROW(A16),"",VLOOKUP(ROW(A16),'入力シート'!$I:$U,9,FALSE))</f>
      </c>
      <c r="B21" s="18">
        <f>IF(MAX('入力シート'!$I:$I)&lt;ROW(B16),"",VLOOKUP(ROW(B16),'入力シート'!$I:$U,5,FALSE))</f>
      </c>
      <c r="C21" s="24">
        <f>IF(MAX('入力シート'!$I:$I)&lt;ROW(C16),"",VLOOKUP(ROW(C16),'入力シート'!$I:$U,6,FALSE))</f>
      </c>
      <c r="D21" s="76">
        <f>IF(MAX('入力シート'!$I:$I)&lt;ROW(D16),"",VLOOKUP(ROW(D16),'入力シート'!$I:$U,10,FALSE))</f>
      </c>
      <c r="E21" s="94">
        <f>IF(MAX('入力シート'!$I:$I)&lt;ROW(E16),"",VLOOKUP(ROW(E16),'入力シート'!$I:$U,11,FALSE))</f>
      </c>
      <c r="F21" s="89">
        <f>IF(MAX('入力シート'!$I:$I)&lt;ROW(F16),"",VLOOKUP(ROW(F16),'入力シート'!$I:$U,12,FALSE))</f>
      </c>
      <c r="G21" s="93">
        <f t="shared" si="0"/>
      </c>
      <c r="H21" s="65"/>
    </row>
    <row r="22" spans="1:8" ht="20.25" customHeight="1">
      <c r="A22" s="20">
        <f>IF(MAX('入力シート'!$I:$I)&lt;ROW(A17),"",VLOOKUP(ROW(A17),'入力シート'!$I:$U,9,FALSE))</f>
      </c>
      <c r="B22" s="18">
        <f>IF(MAX('入力シート'!$I:$I)&lt;ROW(B17),"",VLOOKUP(ROW(B17),'入力シート'!$I:$U,5,FALSE))</f>
      </c>
      <c r="C22" s="24">
        <f>IF(MAX('入力シート'!$I:$I)&lt;ROW(C17),"",VLOOKUP(ROW(C17),'入力シート'!$I:$U,6,FALSE))</f>
      </c>
      <c r="D22" s="76">
        <f>IF(MAX('入力シート'!$I:$I)&lt;ROW(D17),"",VLOOKUP(ROW(D17),'入力シート'!$I:$U,10,FALSE))</f>
      </c>
      <c r="E22" s="94">
        <f>IF(MAX('入力シート'!$I:$I)&lt;ROW(E17),"",VLOOKUP(ROW(E17),'入力シート'!$I:$U,11,FALSE))</f>
      </c>
      <c r="F22" s="89">
        <f>IF(MAX('入力シート'!$I:$I)&lt;ROW(F17),"",VLOOKUP(ROW(F17),'入力シート'!$I:$U,12,FALSE))</f>
      </c>
      <c r="G22" s="93">
        <f t="shared" si="0"/>
      </c>
      <c r="H22" s="65"/>
    </row>
    <row r="23" spans="1:8" ht="20.25" customHeight="1">
      <c r="A23" s="20">
        <f>IF(MAX('入力シート'!$I:$I)&lt;ROW(A18),"",VLOOKUP(ROW(A18),'入力シート'!$I:$U,9,FALSE))</f>
      </c>
      <c r="B23" s="18">
        <f>IF(MAX('入力シート'!$I:$I)&lt;ROW(B18),"",VLOOKUP(ROW(B18),'入力シート'!$I:$U,5,FALSE))</f>
      </c>
      <c r="C23" s="24">
        <f>IF(MAX('入力シート'!$I:$I)&lt;ROW(C18),"",VLOOKUP(ROW(C18),'入力シート'!$I:$U,6,FALSE))</f>
      </c>
      <c r="D23" s="76">
        <f>IF(MAX('入力シート'!$I:$I)&lt;ROW(D18),"",VLOOKUP(ROW(D18),'入力シート'!$I:$U,10,FALSE))</f>
      </c>
      <c r="E23" s="94">
        <f>IF(MAX('入力シート'!$I:$I)&lt;ROW(E18),"",VLOOKUP(ROW(E18),'入力シート'!$I:$U,11,FALSE))</f>
      </c>
      <c r="F23" s="89">
        <f>IF(MAX('入力シート'!$I:$I)&lt;ROW(F18),"",VLOOKUP(ROW(F18),'入力シート'!$I:$U,12,FALSE))</f>
      </c>
      <c r="G23" s="93">
        <f t="shared" si="0"/>
      </c>
      <c r="H23" s="65"/>
    </row>
    <row r="24" spans="1:8" ht="20.25" customHeight="1">
      <c r="A24" s="20">
        <f>IF(MAX('入力シート'!$I:$I)&lt;ROW(A19),"",VLOOKUP(ROW(A19),'入力シート'!$I:$U,9,FALSE))</f>
      </c>
      <c r="B24" s="18">
        <f>IF(MAX('入力シート'!$I:$I)&lt;ROW(B19),"",VLOOKUP(ROW(B19),'入力シート'!$I:$U,5,FALSE))</f>
      </c>
      <c r="C24" s="24">
        <f>IF(MAX('入力シート'!$I:$I)&lt;ROW(C19),"",VLOOKUP(ROW(C19),'入力シート'!$I:$U,6,FALSE))</f>
      </c>
      <c r="D24" s="76">
        <f>IF(MAX('入力シート'!$I:$I)&lt;ROW(D19),"",VLOOKUP(ROW(D19),'入力シート'!$I:$U,10,FALSE))</f>
      </c>
      <c r="E24" s="94">
        <f>IF(MAX('入力シート'!$I:$I)&lt;ROW(E19),"",VLOOKUP(ROW(E19),'入力シート'!$I:$U,11,FALSE))</f>
      </c>
      <c r="F24" s="89">
        <f>IF(MAX('入力シート'!$I:$I)&lt;ROW(F19),"",VLOOKUP(ROW(F19),'入力シート'!$I:$U,12,FALSE))</f>
      </c>
      <c r="G24" s="93">
        <f t="shared" si="0"/>
      </c>
      <c r="H24" s="65"/>
    </row>
    <row r="25" spans="1:8" ht="20.25" customHeight="1">
      <c r="A25" s="20">
        <f>IF(MAX('入力シート'!$I:$I)&lt;ROW(A20),"",VLOOKUP(ROW(A20),'入力シート'!$I:$U,9,FALSE))</f>
      </c>
      <c r="B25" s="18">
        <f>IF(MAX('入力シート'!$I:$I)&lt;ROW(B20),"",VLOOKUP(ROW(B20),'入力シート'!$I:$U,5,FALSE))</f>
      </c>
      <c r="C25" s="24">
        <f>IF(MAX('入力シート'!$I:$I)&lt;ROW(C20),"",VLOOKUP(ROW(C20),'入力シート'!$I:$U,6,FALSE))</f>
      </c>
      <c r="D25" s="76">
        <f>IF(MAX('入力シート'!$I:$I)&lt;ROW(D20),"",VLOOKUP(ROW(D20),'入力シート'!$I:$U,10,FALSE))</f>
      </c>
      <c r="E25" s="94">
        <f>IF(MAX('入力シート'!$I:$I)&lt;ROW(E20),"",VLOOKUP(ROW(E20),'入力シート'!$I:$U,11,FALSE))</f>
      </c>
      <c r="F25" s="89">
        <f>IF(MAX('入力シート'!$I:$I)&lt;ROW(F20),"",VLOOKUP(ROW(F20),'入力シート'!$I:$U,12,FALSE))</f>
      </c>
      <c r="G25" s="93">
        <f t="shared" si="0"/>
      </c>
      <c r="H25" s="65"/>
    </row>
    <row r="26" spans="1:8" ht="20.25" customHeight="1">
      <c r="A26" s="20">
        <f>IF(MAX('入力シート'!$I:$I)&lt;ROW(A21),"",VLOOKUP(ROW(A21),'入力シート'!$I:$U,9,FALSE))</f>
      </c>
      <c r="B26" s="18">
        <f>IF(MAX('入力シート'!$I:$I)&lt;ROW(B21),"",VLOOKUP(ROW(B21),'入力シート'!$I:$U,5,FALSE))</f>
      </c>
      <c r="C26" s="24">
        <f>IF(MAX('入力シート'!$I:$I)&lt;ROW(C21),"",VLOOKUP(ROW(C21),'入力シート'!$I:$U,6,FALSE))</f>
      </c>
      <c r="D26" s="76">
        <f>IF(MAX('入力シート'!$I:$I)&lt;ROW(D21),"",VLOOKUP(ROW(D21),'入力シート'!$I:$U,10,FALSE))</f>
      </c>
      <c r="E26" s="94">
        <f>IF(MAX('入力シート'!$I:$I)&lt;ROW(E21),"",VLOOKUP(ROW(E21),'入力シート'!$I:$U,11,FALSE))</f>
      </c>
      <c r="F26" s="89">
        <f>IF(MAX('入力シート'!$I:$I)&lt;ROW(F21),"",VLOOKUP(ROW(F21),'入力シート'!$I:$U,12,FALSE))</f>
      </c>
      <c r="G26" s="93">
        <f t="shared" si="0"/>
      </c>
      <c r="H26" s="65"/>
    </row>
    <row r="27" spans="1:8" ht="20.25" customHeight="1">
      <c r="A27" s="20">
        <f>IF(MAX('入力シート'!$I:$I)&lt;ROW(A22),"",VLOOKUP(ROW(A22),'入力シート'!$I:$U,9,FALSE))</f>
      </c>
      <c r="B27" s="18">
        <f>IF(MAX('入力シート'!$I:$I)&lt;ROW(B22),"",VLOOKUP(ROW(B22),'入力シート'!$I:$U,5,FALSE))</f>
      </c>
      <c r="C27" s="24">
        <f>IF(MAX('入力シート'!$I:$I)&lt;ROW(C22),"",VLOOKUP(ROW(C22),'入力シート'!$I:$U,6,FALSE))</f>
      </c>
      <c r="D27" s="76">
        <f>IF(MAX('入力シート'!$I:$I)&lt;ROW(D22),"",VLOOKUP(ROW(D22),'入力シート'!$I:$U,10,FALSE))</f>
      </c>
      <c r="E27" s="94">
        <f>IF(MAX('入力シート'!$I:$I)&lt;ROW(E22),"",VLOOKUP(ROW(E22),'入力シート'!$I:$U,11,FALSE))</f>
      </c>
      <c r="F27" s="89">
        <f>IF(MAX('入力シート'!$I:$I)&lt;ROW(F22),"",VLOOKUP(ROW(F22),'入力シート'!$I:$U,12,FALSE))</f>
      </c>
      <c r="G27" s="93">
        <f t="shared" si="0"/>
      </c>
      <c r="H27" s="65"/>
    </row>
    <row r="28" spans="1:8" ht="20.25" customHeight="1">
      <c r="A28" s="20">
        <f>IF(MAX('入力シート'!$I:$I)&lt;ROW(A23),"",VLOOKUP(ROW(A23),'入力シート'!$I:$U,9,FALSE))</f>
      </c>
      <c r="B28" s="18">
        <f>IF(MAX('入力シート'!$I:$I)&lt;ROW(B23),"",VLOOKUP(ROW(B23),'入力シート'!$I:$U,5,FALSE))</f>
      </c>
      <c r="C28" s="24">
        <f>IF(MAX('入力シート'!$I:$I)&lt;ROW(C23),"",VLOOKUP(ROW(C23),'入力シート'!$I:$U,6,FALSE))</f>
      </c>
      <c r="D28" s="76">
        <f>IF(MAX('入力シート'!$I:$I)&lt;ROW(D23),"",VLOOKUP(ROW(D23),'入力シート'!$I:$U,10,FALSE))</f>
      </c>
      <c r="E28" s="94">
        <f>IF(MAX('入力シート'!$I:$I)&lt;ROW(E23),"",VLOOKUP(ROW(E23),'入力シート'!$I:$U,11,FALSE))</f>
      </c>
      <c r="F28" s="89">
        <f>IF(MAX('入力シート'!$I:$I)&lt;ROW(F23),"",VLOOKUP(ROW(F23),'入力シート'!$I:$U,12,FALSE))</f>
      </c>
      <c r="G28" s="93">
        <f t="shared" si="0"/>
      </c>
      <c r="H28" s="65"/>
    </row>
    <row r="29" spans="1:8" ht="20.25" customHeight="1">
      <c r="A29" s="20">
        <f>IF(MAX('入力シート'!$I:$I)&lt;ROW(A24),"",VLOOKUP(ROW(A24),'入力シート'!$I:$U,9,FALSE))</f>
      </c>
      <c r="B29" s="18">
        <f>IF(MAX('入力シート'!$I:$I)&lt;ROW(B24),"",VLOOKUP(ROW(B24),'入力シート'!$I:$U,5,FALSE))</f>
      </c>
      <c r="C29" s="24">
        <f>IF(MAX('入力シート'!$I:$I)&lt;ROW(C24),"",VLOOKUP(ROW(C24),'入力シート'!$I:$U,6,FALSE))</f>
      </c>
      <c r="D29" s="76">
        <f>IF(MAX('入力シート'!$I:$I)&lt;ROW(D24),"",VLOOKUP(ROW(D24),'入力シート'!$I:$U,10,FALSE))</f>
      </c>
      <c r="E29" s="94">
        <f>IF(MAX('入力シート'!$I:$I)&lt;ROW(E24),"",VLOOKUP(ROW(E24),'入力シート'!$I:$U,11,FALSE))</f>
      </c>
      <c r="F29" s="89">
        <f>IF(MAX('入力シート'!$I:$I)&lt;ROW(F24),"",VLOOKUP(ROW(F24),'入力シート'!$I:$U,12,FALSE))</f>
      </c>
      <c r="G29" s="93">
        <f t="shared" si="0"/>
      </c>
      <c r="H29" s="65"/>
    </row>
    <row r="30" spans="1:8" ht="20.25" customHeight="1">
      <c r="A30" s="20">
        <f>IF(MAX('入力シート'!$I:$I)&lt;ROW(A25),"",VLOOKUP(ROW(A25),'入力シート'!$I:$U,9,FALSE))</f>
      </c>
      <c r="B30" s="18">
        <f>IF(MAX('入力シート'!$I:$I)&lt;ROW(B25),"",VLOOKUP(ROW(B25),'入力シート'!$I:$U,5,FALSE))</f>
      </c>
      <c r="C30" s="24">
        <f>IF(MAX('入力シート'!$I:$I)&lt;ROW(C25),"",VLOOKUP(ROW(C25),'入力シート'!$I:$U,6,FALSE))</f>
      </c>
      <c r="D30" s="76">
        <f>IF(MAX('入力シート'!$I:$I)&lt;ROW(D25),"",VLOOKUP(ROW(D25),'入力シート'!$I:$U,10,FALSE))</f>
      </c>
      <c r="E30" s="94">
        <f>IF(MAX('入力シート'!$I:$I)&lt;ROW(E25),"",VLOOKUP(ROW(E25),'入力シート'!$I:$U,11,FALSE))</f>
      </c>
      <c r="F30" s="89">
        <f>IF(MAX('入力シート'!$I:$I)&lt;ROW(F25),"",VLOOKUP(ROW(F25),'入力シート'!$I:$U,12,FALSE))</f>
      </c>
      <c r="G30" s="93">
        <f t="shared" si="0"/>
      </c>
      <c r="H30" s="65"/>
    </row>
    <row r="31" spans="1:8" ht="20.25" customHeight="1">
      <c r="A31" s="20">
        <f>IF(MAX('入力シート'!$I:$I)&lt;ROW(A26),"",VLOOKUP(ROW(A26),'入力シート'!$I:$U,9,FALSE))</f>
      </c>
      <c r="B31" s="18">
        <f>IF(MAX('入力シート'!$I:$I)&lt;ROW(B26),"",VLOOKUP(ROW(B26),'入力シート'!$I:$U,5,FALSE))</f>
      </c>
      <c r="C31" s="24">
        <f>IF(MAX('入力シート'!$I:$I)&lt;ROW(C26),"",VLOOKUP(ROW(C26),'入力シート'!$I:$U,6,FALSE))</f>
      </c>
      <c r="D31" s="76">
        <f>IF(MAX('入力シート'!$I:$I)&lt;ROW(D26),"",VLOOKUP(ROW(D26),'入力シート'!$I:$U,10,FALSE))</f>
      </c>
      <c r="E31" s="94">
        <f>IF(MAX('入力シート'!$I:$I)&lt;ROW(E26),"",VLOOKUP(ROW(E26),'入力シート'!$I:$U,11,FALSE))</f>
      </c>
      <c r="F31" s="89">
        <f>IF(MAX('入力シート'!$I:$I)&lt;ROW(F26),"",VLOOKUP(ROW(F26),'入力シート'!$I:$U,12,FALSE))</f>
      </c>
      <c r="G31" s="93">
        <f t="shared" si="0"/>
      </c>
      <c r="H31" s="65"/>
    </row>
    <row r="32" spans="1:8" ht="20.25" customHeight="1">
      <c r="A32" s="20">
        <f>IF(MAX('入力シート'!$I:$I)&lt;ROW(A27),"",VLOOKUP(ROW(A27),'入力シート'!$I:$U,9,FALSE))</f>
      </c>
      <c r="B32" s="18">
        <f>IF(MAX('入力シート'!$I:$I)&lt;ROW(B27),"",VLOOKUP(ROW(B27),'入力シート'!$I:$U,5,FALSE))</f>
      </c>
      <c r="C32" s="24">
        <f>IF(MAX('入力シート'!$I:$I)&lt;ROW(C27),"",VLOOKUP(ROW(C27),'入力シート'!$I:$U,6,FALSE))</f>
      </c>
      <c r="D32" s="76">
        <f>IF(MAX('入力シート'!$I:$I)&lt;ROW(D27),"",VLOOKUP(ROW(D27),'入力シート'!$I:$U,10,FALSE))</f>
      </c>
      <c r="E32" s="94">
        <f>IF(MAX('入力シート'!$I:$I)&lt;ROW(E27),"",VLOOKUP(ROW(E27),'入力シート'!$I:$U,11,FALSE))</f>
      </c>
      <c r="F32" s="89">
        <f>IF(MAX('入力シート'!$I:$I)&lt;ROW(F27),"",VLOOKUP(ROW(F27),'入力シート'!$I:$U,12,FALSE))</f>
      </c>
      <c r="G32" s="93">
        <f t="shared" si="0"/>
      </c>
      <c r="H32" s="65"/>
    </row>
    <row r="33" spans="1:8" ht="20.25" customHeight="1">
      <c r="A33" s="20">
        <f>IF(MAX('入力シート'!$I:$I)&lt;ROW(A28),"",VLOOKUP(ROW(A28),'入力シート'!$I:$U,9,FALSE))</f>
      </c>
      <c r="B33" s="18">
        <f>IF(MAX('入力シート'!$I:$I)&lt;ROW(B28),"",VLOOKUP(ROW(B28),'入力シート'!$I:$U,5,FALSE))</f>
      </c>
      <c r="C33" s="24">
        <f>IF(MAX('入力シート'!$I:$I)&lt;ROW(C28),"",VLOOKUP(ROW(C28),'入力シート'!$I:$U,6,FALSE))</f>
      </c>
      <c r="D33" s="76">
        <f>IF(MAX('入力シート'!$I:$I)&lt;ROW(D28),"",VLOOKUP(ROW(D28),'入力シート'!$I:$U,10,FALSE))</f>
      </c>
      <c r="E33" s="94">
        <f>IF(MAX('入力シート'!$I:$I)&lt;ROW(E28),"",VLOOKUP(ROW(E28),'入力シート'!$I:$U,11,FALSE))</f>
      </c>
      <c r="F33" s="89">
        <f>IF(MAX('入力シート'!$I:$I)&lt;ROW(F28),"",VLOOKUP(ROW(F28),'入力シート'!$I:$U,12,FALSE))</f>
      </c>
      <c r="G33" s="93">
        <f t="shared" si="0"/>
      </c>
      <c r="H33" s="65"/>
    </row>
    <row r="34" spans="1:8" ht="20.25" customHeight="1">
      <c r="A34" s="25">
        <f>IF(MAX('入力シート'!$I:$I)&lt;ROW(A29),"",VLOOKUP(ROW(A29),'入力シート'!$I:$U,9,FALSE))</f>
      </c>
      <c r="B34" s="26">
        <f>IF(MAX('入力シート'!$I:$I)&lt;ROW(B29),"",VLOOKUP(ROW(B29),'入力シート'!$I:$U,5,FALSE))</f>
      </c>
      <c r="C34" s="27">
        <f>IF(MAX('入力シート'!$I:$I)&lt;ROW(C29),"",VLOOKUP(ROW(C29),'入力シート'!$I:$U,6,FALSE))</f>
      </c>
      <c r="D34" s="77">
        <f>IF(MAX('入力シート'!$I:$I)&lt;ROW(D29),"",VLOOKUP(ROW(D29),'入力シート'!$I:$U,10,FALSE))</f>
      </c>
      <c r="E34" s="95">
        <f>IF(MAX('入力シート'!$I:$I)&lt;ROW(E29),"",VLOOKUP(ROW(E29),'入力シート'!$I:$U,11,FALSE))</f>
      </c>
      <c r="F34" s="96">
        <f>IF(MAX('入力シート'!$I:$I)&lt;ROW(F29),"",VLOOKUP(ROW(F29),'入力シート'!$I:$U,12,FALSE))</f>
      </c>
      <c r="G34" s="97">
        <f t="shared" si="0"/>
      </c>
      <c r="H34" s="66"/>
    </row>
    <row r="35" spans="1:8" ht="20.25" customHeight="1">
      <c r="A35" s="197" t="s">
        <v>5</v>
      </c>
      <c r="B35" s="198"/>
      <c r="C35" s="198"/>
      <c r="D35" s="199"/>
      <c r="E35" s="98">
        <f>SUM(E5:E34)</f>
        <v>0</v>
      </c>
      <c r="F35" s="99">
        <f>SUM(F5:F34)</f>
        <v>0</v>
      </c>
      <c r="G35" s="100">
        <f>E35-F35</f>
        <v>0</v>
      </c>
      <c r="H35" s="67"/>
    </row>
    <row r="36" ht="22.5" customHeight="1">
      <c r="H36" s="2" t="s">
        <v>6</v>
      </c>
    </row>
    <row r="37" spans="1:8" ht="22.5" customHeight="1">
      <c r="A37" s="43"/>
      <c r="B37" s="43"/>
      <c r="C37" s="43"/>
      <c r="D37" s="48" t="str">
        <f>"令和"&amp;'入力シート'!$R$1&amp;"年度大分県高文連"</f>
        <v>令和6年度大分県高文連</v>
      </c>
      <c r="E37" s="3">
        <f>IF('入力シート'!$R$2="","",'入力シート'!$R$2)</f>
      </c>
      <c r="F37" s="196" t="s">
        <v>61</v>
      </c>
      <c r="G37" s="196"/>
      <c r="H37" s="3" t="s">
        <v>96</v>
      </c>
    </row>
    <row r="38" spans="1:8" ht="22.5" customHeight="1">
      <c r="A38" s="49" t="s">
        <v>85</v>
      </c>
      <c r="B38" s="49"/>
      <c r="C38" s="49"/>
      <c r="D38" s="4"/>
      <c r="F38" s="36"/>
      <c r="G38" s="112"/>
      <c r="H38" s="113"/>
    </row>
    <row r="39" spans="1:4" ht="4.5" customHeight="1">
      <c r="A39" s="5"/>
      <c r="B39" s="5"/>
      <c r="C39" s="5"/>
      <c r="D39" s="4"/>
    </row>
    <row r="40" spans="1:8" ht="20.25" customHeight="1">
      <c r="A40" s="47" t="s">
        <v>75</v>
      </c>
      <c r="B40" s="11" t="s">
        <v>7</v>
      </c>
      <c r="C40" s="12" t="s">
        <v>8</v>
      </c>
      <c r="D40" s="13" t="s">
        <v>10</v>
      </c>
      <c r="E40" s="34" t="s">
        <v>2</v>
      </c>
      <c r="F40" s="35" t="s">
        <v>3</v>
      </c>
      <c r="G40" s="41" t="s">
        <v>4</v>
      </c>
      <c r="H40" s="33" t="s">
        <v>47</v>
      </c>
    </row>
    <row r="41" spans="1:8" ht="20.25" customHeight="1">
      <c r="A41" s="19"/>
      <c r="B41" s="21"/>
      <c r="C41" s="22"/>
      <c r="D41" s="23" t="s">
        <v>97</v>
      </c>
      <c r="E41" s="88">
        <f>E35</f>
        <v>0</v>
      </c>
      <c r="F41" s="89">
        <f>F35</f>
        <v>0</v>
      </c>
      <c r="G41" s="90">
        <f>G35</f>
        <v>0</v>
      </c>
      <c r="H41" s="64"/>
    </row>
    <row r="42" spans="1:8" ht="20.25" customHeight="1">
      <c r="A42" s="20">
        <f>IF(MAX('入力シート'!$I:$I)&lt;ROW(A30),"",VLOOKUP(ROW(A30),'入力シート'!$I:$U,9,FALSE))</f>
      </c>
      <c r="B42" s="18">
        <f>IF(MAX('入力シート'!$I:$I)&lt;ROW(B30),"",VLOOKUP(ROW(B30),'入力シート'!$I:$U,5,FALSE))</f>
      </c>
      <c r="C42" s="50">
        <f>IF(MAX('入力シート'!$I:$I)&lt;ROW(C30),"",VLOOKUP(ROW(C30),'入力シート'!$I:$U,6,FALSE))</f>
      </c>
      <c r="D42" s="74">
        <f>IF(MAX('入力シート'!$I:$I)&lt;ROW(D30),"",VLOOKUP(ROW(D30),'入力シート'!$I:$U,10,FALSE))</f>
      </c>
      <c r="E42" s="91">
        <f>IF(MAX('入力シート'!$I:$I)&lt;ROW(E30),"",VLOOKUP(ROW(E30),'入力シート'!$I:$U,11,FALSE))</f>
      </c>
      <c r="F42" s="92">
        <f>IF(MAX('入力シート'!$I:$I)&lt;ROW(F30),"",VLOOKUP(ROW(F30),'入力シート'!$I:$U,12,FALSE))</f>
      </c>
      <c r="G42" s="93">
        <f>IF(AND(E42="",F42=""),"",G41+E42-F42)</f>
      </c>
      <c r="H42" s="65"/>
    </row>
    <row r="43" spans="1:8" ht="20.25" customHeight="1">
      <c r="A43" s="20">
        <f>IF(MAX('入力シート'!$I:$I)&lt;ROW(A31),"",VLOOKUP(ROW(A31),'入力シート'!$I:$U,9,FALSE))</f>
      </c>
      <c r="B43" s="18">
        <f>IF(MAX('入力シート'!$I:$I)&lt;ROW(B31),"",VLOOKUP(ROW(B31),'入力シート'!$I:$U,5,FALSE))</f>
      </c>
      <c r="C43" s="50">
        <f>IF(MAX('入力シート'!$I:$I)&lt;ROW(C31),"",VLOOKUP(ROW(C31),'入力シート'!$I:$U,6,FALSE))</f>
      </c>
      <c r="D43" s="74">
        <f>IF(MAX('入力シート'!$I:$I)&lt;ROW(D31),"",VLOOKUP(ROW(D31),'入力シート'!$I:$U,10,FALSE))</f>
      </c>
      <c r="E43" s="91">
        <f>IF(MAX('入力シート'!$I:$I)&lt;ROW(E31),"",VLOOKUP(ROW(E31),'入力シート'!$I:$U,11,FALSE))</f>
      </c>
      <c r="F43" s="89">
        <f>IF(MAX('入力シート'!$I:$I)&lt;ROW(F31),"",VLOOKUP(ROW(F31),'入力シート'!$I:$U,12,FALSE))</f>
      </c>
      <c r="G43" s="93">
        <f aca="true" t="shared" si="1" ref="G43:G70">IF(AND(E43="",F43=""),"",G42+E43-F43)</f>
      </c>
      <c r="H43" s="65"/>
    </row>
    <row r="44" spans="1:8" ht="20.25" customHeight="1">
      <c r="A44" s="20">
        <f>IF(MAX('入力シート'!$I:$I)&lt;ROW(A32),"",VLOOKUP(ROW(A32),'入力シート'!$I:$U,9,FALSE))</f>
      </c>
      <c r="B44" s="18">
        <f>IF(MAX('入力シート'!$I:$I)&lt;ROW(B32),"",VLOOKUP(ROW(B32),'入力シート'!$I:$U,5,FALSE))</f>
      </c>
      <c r="C44" s="50">
        <f>IF(MAX('入力シート'!$I:$I)&lt;ROW(C32),"",VLOOKUP(ROW(C32),'入力シート'!$I:$U,6,FALSE))</f>
      </c>
      <c r="D44" s="74">
        <f>IF(MAX('入力シート'!$I:$I)&lt;ROW(D32),"",VLOOKUP(ROW(D32),'入力シート'!$I:$U,10,FALSE))</f>
      </c>
      <c r="E44" s="91">
        <f>IF(MAX('入力シート'!$I:$I)&lt;ROW(E32),"",VLOOKUP(ROW(E32),'入力シート'!$I:$U,11,FALSE))</f>
      </c>
      <c r="F44" s="89">
        <f>IF(MAX('入力シート'!$I:$I)&lt;ROW(F32),"",VLOOKUP(ROW(F32),'入力シート'!$I:$U,12,FALSE))</f>
      </c>
      <c r="G44" s="93">
        <f t="shared" si="1"/>
      </c>
      <c r="H44" s="65"/>
    </row>
    <row r="45" spans="1:8" ht="20.25" customHeight="1">
      <c r="A45" s="20">
        <f>IF(MAX('入力シート'!$I:$I)&lt;ROW(A33),"",VLOOKUP(ROW(A33),'入力シート'!$I:$U,9,FALSE))</f>
      </c>
      <c r="B45" s="18">
        <f>IF(MAX('入力シート'!$I:$I)&lt;ROW(B33),"",VLOOKUP(ROW(B33),'入力シート'!$I:$U,5,FALSE))</f>
      </c>
      <c r="C45" s="50">
        <f>IF(MAX('入力シート'!$I:$I)&lt;ROW(C33),"",VLOOKUP(ROW(C33),'入力シート'!$I:$U,6,FALSE))</f>
      </c>
      <c r="D45" s="74">
        <f>IF(MAX('入力シート'!$I:$I)&lt;ROW(D33),"",VLOOKUP(ROW(D33),'入力シート'!$I:$U,10,FALSE))</f>
      </c>
      <c r="E45" s="91">
        <f>IF(MAX('入力シート'!$I:$I)&lt;ROW(E33),"",VLOOKUP(ROW(E33),'入力シート'!$I:$U,11,FALSE))</f>
      </c>
      <c r="F45" s="89">
        <f>IF(MAX('入力シート'!$I:$I)&lt;ROW(F33),"",VLOOKUP(ROW(F33),'入力シート'!$I:$U,12,FALSE))</f>
      </c>
      <c r="G45" s="93">
        <f t="shared" si="1"/>
      </c>
      <c r="H45" s="65"/>
    </row>
    <row r="46" spans="1:8" ht="20.25" customHeight="1">
      <c r="A46" s="20">
        <f>IF(MAX('入力シート'!$I:$I)&lt;ROW(A34),"",VLOOKUP(ROW(A34),'入力シート'!$I:$U,9,FALSE))</f>
      </c>
      <c r="B46" s="18">
        <f>IF(MAX('入力シート'!$I:$I)&lt;ROW(B34),"",VLOOKUP(ROW(B34),'入力シート'!$I:$U,5,FALSE))</f>
      </c>
      <c r="C46" s="50">
        <f>IF(MAX('入力シート'!$I:$I)&lt;ROW(C34),"",VLOOKUP(ROW(C34),'入力シート'!$I:$U,6,FALSE))</f>
      </c>
      <c r="D46" s="74">
        <f>IF(MAX('入力シート'!$I:$I)&lt;ROW(D34),"",VLOOKUP(ROW(D34),'入力シート'!$I:$U,10,FALSE))</f>
      </c>
      <c r="E46" s="91">
        <f>IF(MAX('入力シート'!$I:$I)&lt;ROW(E34),"",VLOOKUP(ROW(E34),'入力シート'!$I:$U,11,FALSE))</f>
      </c>
      <c r="F46" s="89">
        <f>IF(MAX('入力シート'!$I:$I)&lt;ROW(F34),"",VLOOKUP(ROW(F34),'入力シート'!$I:$U,12,FALSE))</f>
      </c>
      <c r="G46" s="93">
        <f t="shared" si="1"/>
      </c>
      <c r="H46" s="65"/>
    </row>
    <row r="47" spans="1:8" ht="20.25" customHeight="1">
      <c r="A47" s="20">
        <f>IF(MAX('入力シート'!$I:$I)&lt;ROW(A35),"",VLOOKUP(ROW(A35),'入力シート'!$I:$U,9,FALSE))</f>
      </c>
      <c r="B47" s="18">
        <f>IF(MAX('入力シート'!$I:$I)&lt;ROW(B35),"",VLOOKUP(ROW(B35),'入力シート'!$I:$U,5,FALSE))</f>
      </c>
      <c r="C47" s="24">
        <f>IF(MAX('入力シート'!$I:$I)&lt;ROW(C35),"",VLOOKUP(ROW(C35),'入力シート'!$I:$U,6,FALSE))</f>
      </c>
      <c r="D47" s="75">
        <f>IF(MAX('入力シート'!$I:$I)&lt;ROW(D35),"",VLOOKUP(ROW(D35),'入力シート'!$I:$U,10,FALSE))</f>
      </c>
      <c r="E47" s="91">
        <f>IF(MAX('入力シート'!$I:$I)&lt;ROW(E35),"",VLOOKUP(ROW(E35),'入力シート'!$I:$U,11,FALSE))</f>
      </c>
      <c r="F47" s="89">
        <f>IF(MAX('入力シート'!$I:$I)&lt;ROW(F35),"",VLOOKUP(ROW(F35),'入力シート'!$I:$U,12,FALSE))</f>
      </c>
      <c r="G47" s="93">
        <f t="shared" si="1"/>
      </c>
      <c r="H47" s="65"/>
    </row>
    <row r="48" spans="1:8" ht="20.25" customHeight="1">
      <c r="A48" s="20">
        <f>IF(MAX('入力シート'!$I:$I)&lt;ROW(A36),"",VLOOKUP(ROW(A36),'入力シート'!$I:$U,9,FALSE))</f>
      </c>
      <c r="B48" s="18">
        <f>IF(MAX('入力シート'!$I:$I)&lt;ROW(B36),"",VLOOKUP(ROW(B36),'入力シート'!$I:$U,5,FALSE))</f>
      </c>
      <c r="C48" s="24">
        <f>IF(MAX('入力シート'!$I:$I)&lt;ROW(C36),"",VLOOKUP(ROW(C36),'入力シート'!$I:$U,6,FALSE))</f>
      </c>
      <c r="D48" s="75">
        <f>IF(MAX('入力シート'!$I:$I)&lt;ROW(D36),"",VLOOKUP(ROW(D36),'入力シート'!$I:$U,10,FALSE))</f>
      </c>
      <c r="E48" s="91">
        <f>IF(MAX('入力シート'!$I:$I)&lt;ROW(E36),"",VLOOKUP(ROW(E36),'入力シート'!$I:$U,11,FALSE))</f>
      </c>
      <c r="F48" s="89">
        <f>IF(MAX('入力シート'!$I:$I)&lt;ROW(F36),"",VLOOKUP(ROW(F36),'入力シート'!$I:$U,12,FALSE))</f>
      </c>
      <c r="G48" s="93">
        <f t="shared" si="1"/>
      </c>
      <c r="H48" s="65"/>
    </row>
    <row r="49" spans="1:8" ht="20.25" customHeight="1">
      <c r="A49" s="20">
        <f>IF(MAX('入力シート'!$I:$I)&lt;ROW(A37),"",VLOOKUP(ROW(A37),'入力シート'!$I:$U,9,FALSE))</f>
      </c>
      <c r="B49" s="18">
        <f>IF(MAX('入力シート'!$I:$I)&lt;ROW(B37),"",VLOOKUP(ROW(B37),'入力シート'!$I:$U,5,FALSE))</f>
      </c>
      <c r="C49" s="24">
        <f>IF(MAX('入力シート'!$I:$I)&lt;ROW(C37),"",VLOOKUP(ROW(C37),'入力シート'!$I:$U,6,FALSE))</f>
      </c>
      <c r="D49" s="76">
        <f>IF(MAX('入力シート'!$I:$I)&lt;ROW(D37),"",VLOOKUP(ROW(D37),'入力シート'!$I:$U,10,FALSE))</f>
      </c>
      <c r="E49" s="94">
        <f>IF(MAX('入力シート'!$I:$I)&lt;ROW(E37),"",VLOOKUP(ROW(E37),'入力シート'!$I:$U,11,FALSE))</f>
      </c>
      <c r="F49" s="89">
        <f>IF(MAX('入力シート'!$I:$I)&lt;ROW(F37),"",VLOOKUP(ROW(F37),'入力シート'!$I:$U,12,FALSE))</f>
      </c>
      <c r="G49" s="93">
        <f t="shared" si="1"/>
      </c>
      <c r="H49" s="65"/>
    </row>
    <row r="50" spans="1:8" ht="20.25" customHeight="1">
      <c r="A50" s="20">
        <f>IF(MAX('入力シート'!$I:$I)&lt;ROW(A38),"",VLOOKUP(ROW(A38),'入力シート'!$I:$U,9,FALSE))</f>
      </c>
      <c r="B50" s="18">
        <f>IF(MAX('入力シート'!$I:$I)&lt;ROW(B38),"",VLOOKUP(ROW(B38),'入力シート'!$I:$U,5,FALSE))</f>
      </c>
      <c r="C50" s="24">
        <f>IF(MAX('入力シート'!$I:$I)&lt;ROW(C38),"",VLOOKUP(ROW(C38),'入力シート'!$I:$U,6,FALSE))</f>
      </c>
      <c r="D50" s="76">
        <f>IF(MAX('入力シート'!$I:$I)&lt;ROW(D38),"",VLOOKUP(ROW(D38),'入力シート'!$I:$U,10,FALSE))</f>
      </c>
      <c r="E50" s="94">
        <f>IF(MAX('入力シート'!$I:$I)&lt;ROW(E38),"",VLOOKUP(ROW(E38),'入力シート'!$I:$U,11,FALSE))</f>
      </c>
      <c r="F50" s="89">
        <f>IF(MAX('入力シート'!$I:$I)&lt;ROW(F38),"",VLOOKUP(ROW(F38),'入力シート'!$I:$U,12,FALSE))</f>
      </c>
      <c r="G50" s="93">
        <f t="shared" si="1"/>
      </c>
      <c r="H50" s="65"/>
    </row>
    <row r="51" spans="1:8" ht="20.25" customHeight="1">
      <c r="A51" s="20">
        <f>IF(MAX('入力シート'!$I:$I)&lt;ROW(A39),"",VLOOKUP(ROW(A39),'入力シート'!$I:$U,9,FALSE))</f>
      </c>
      <c r="B51" s="18">
        <f>IF(MAX('入力シート'!$I:$I)&lt;ROW(B39),"",VLOOKUP(ROW(B39),'入力シート'!$I:$U,5,FALSE))</f>
      </c>
      <c r="C51" s="24">
        <f>IF(MAX('入力シート'!$I:$I)&lt;ROW(C39),"",VLOOKUP(ROW(C39),'入力シート'!$I:$U,6,FALSE))</f>
      </c>
      <c r="D51" s="76">
        <f>IF(MAX('入力シート'!$I:$I)&lt;ROW(D39),"",VLOOKUP(ROW(D39),'入力シート'!$I:$U,10,FALSE))</f>
      </c>
      <c r="E51" s="94">
        <f>IF(MAX('入力シート'!$I:$I)&lt;ROW(E39),"",VLOOKUP(ROW(E39),'入力シート'!$I:$U,11,FALSE))</f>
      </c>
      <c r="F51" s="89">
        <f>IF(MAX('入力シート'!$I:$I)&lt;ROW(F39),"",VLOOKUP(ROW(F39),'入力シート'!$I:$U,12,FALSE))</f>
      </c>
      <c r="G51" s="93">
        <f t="shared" si="1"/>
      </c>
      <c r="H51" s="65"/>
    </row>
    <row r="52" spans="1:8" ht="20.25" customHeight="1">
      <c r="A52" s="20">
        <f>IF(MAX('入力シート'!$I:$I)&lt;ROW(A40),"",VLOOKUP(ROW(A40),'入力シート'!$I:$U,9,FALSE))</f>
      </c>
      <c r="B52" s="18">
        <f>IF(MAX('入力シート'!$I:$I)&lt;ROW(B40),"",VLOOKUP(ROW(B40),'入力シート'!$I:$U,5,FALSE))</f>
      </c>
      <c r="C52" s="24">
        <f>IF(MAX('入力シート'!$I:$I)&lt;ROW(C40),"",VLOOKUP(ROW(C40),'入力シート'!$I:$U,6,FALSE))</f>
      </c>
      <c r="D52" s="76">
        <f>IF(MAX('入力シート'!$I:$I)&lt;ROW(D40),"",VLOOKUP(ROW(D40),'入力シート'!$I:$U,10,FALSE))</f>
      </c>
      <c r="E52" s="94">
        <f>IF(MAX('入力シート'!$I:$I)&lt;ROW(E40),"",VLOOKUP(ROW(E40),'入力シート'!$I:$U,11,FALSE))</f>
      </c>
      <c r="F52" s="89">
        <f>IF(MAX('入力シート'!$I:$I)&lt;ROW(F40),"",VLOOKUP(ROW(F40),'入力シート'!$I:$U,12,FALSE))</f>
      </c>
      <c r="G52" s="93">
        <f t="shared" si="1"/>
      </c>
      <c r="H52" s="65"/>
    </row>
    <row r="53" spans="1:8" ht="20.25" customHeight="1">
      <c r="A53" s="20">
        <f>IF(MAX('入力シート'!$I:$I)&lt;ROW(A41),"",VLOOKUP(ROW(A41),'入力シート'!$I:$U,9,FALSE))</f>
      </c>
      <c r="B53" s="18">
        <f>IF(MAX('入力シート'!$I:$I)&lt;ROW(B41),"",VLOOKUP(ROW(B41),'入力シート'!$I:$U,5,FALSE))</f>
      </c>
      <c r="C53" s="24">
        <f>IF(MAX('入力シート'!$I:$I)&lt;ROW(C41),"",VLOOKUP(ROW(C41),'入力シート'!$I:$U,6,FALSE))</f>
      </c>
      <c r="D53" s="76">
        <f>IF(MAX('入力シート'!$I:$I)&lt;ROW(D41),"",VLOOKUP(ROW(D41),'入力シート'!$I:$U,10,FALSE))</f>
      </c>
      <c r="E53" s="94">
        <f>IF(MAX('入力シート'!$I:$I)&lt;ROW(E41),"",VLOOKUP(ROW(E41),'入力シート'!$I:$U,11,FALSE))</f>
      </c>
      <c r="F53" s="89">
        <f>IF(MAX('入力シート'!$I:$I)&lt;ROW(F41),"",VLOOKUP(ROW(F41),'入力シート'!$I:$U,12,FALSE))</f>
      </c>
      <c r="G53" s="93">
        <f t="shared" si="1"/>
      </c>
      <c r="H53" s="65"/>
    </row>
    <row r="54" spans="1:8" ht="20.25" customHeight="1">
      <c r="A54" s="20">
        <f>IF(MAX('入力シート'!$I:$I)&lt;ROW(A42),"",VLOOKUP(ROW(A42),'入力シート'!$I:$U,9,FALSE))</f>
      </c>
      <c r="B54" s="18">
        <f>IF(MAX('入力シート'!$I:$I)&lt;ROW(B42),"",VLOOKUP(ROW(B42),'入力シート'!$I:$U,5,FALSE))</f>
      </c>
      <c r="C54" s="24">
        <f>IF(MAX('入力シート'!$I:$I)&lt;ROW(C42),"",VLOOKUP(ROW(C42),'入力シート'!$I:$U,6,FALSE))</f>
      </c>
      <c r="D54" s="76">
        <f>IF(MAX('入力シート'!$I:$I)&lt;ROW(D42),"",VLOOKUP(ROW(D42),'入力シート'!$I:$U,10,FALSE))</f>
      </c>
      <c r="E54" s="94">
        <f>IF(MAX('入力シート'!$I:$I)&lt;ROW(E42),"",VLOOKUP(ROW(E42),'入力シート'!$I:$U,11,FALSE))</f>
      </c>
      <c r="F54" s="89">
        <f>IF(MAX('入力シート'!$I:$I)&lt;ROW(F42),"",VLOOKUP(ROW(F42),'入力シート'!$I:$U,12,FALSE))</f>
      </c>
      <c r="G54" s="93">
        <f t="shared" si="1"/>
      </c>
      <c r="H54" s="65"/>
    </row>
    <row r="55" spans="1:8" ht="20.25" customHeight="1">
      <c r="A55" s="20">
        <f>IF(MAX('入力シート'!$I:$I)&lt;ROW(A43),"",VLOOKUP(ROW(A43),'入力シート'!$I:$U,9,FALSE))</f>
      </c>
      <c r="B55" s="18">
        <f>IF(MAX('入力シート'!$I:$I)&lt;ROW(B43),"",VLOOKUP(ROW(B43),'入力シート'!$I:$U,5,FALSE))</f>
      </c>
      <c r="C55" s="24">
        <f>IF(MAX('入力シート'!$I:$I)&lt;ROW(C43),"",VLOOKUP(ROW(C43),'入力シート'!$I:$U,6,FALSE))</f>
      </c>
      <c r="D55" s="76">
        <f>IF(MAX('入力シート'!$I:$I)&lt;ROW(D43),"",VLOOKUP(ROW(D43),'入力シート'!$I:$U,10,FALSE))</f>
      </c>
      <c r="E55" s="94">
        <f>IF(MAX('入力シート'!$I:$I)&lt;ROW(E43),"",VLOOKUP(ROW(E43),'入力シート'!$I:$U,11,FALSE))</f>
      </c>
      <c r="F55" s="89">
        <f>IF(MAX('入力シート'!$I:$I)&lt;ROW(F43),"",VLOOKUP(ROW(F43),'入力シート'!$I:$U,12,FALSE))</f>
      </c>
      <c r="G55" s="93">
        <f t="shared" si="1"/>
      </c>
      <c r="H55" s="65"/>
    </row>
    <row r="56" spans="1:8" ht="20.25" customHeight="1">
      <c r="A56" s="20">
        <f>IF(MAX('入力シート'!$I:$I)&lt;ROW(A44),"",VLOOKUP(ROW(A44),'入力シート'!$I:$U,9,FALSE))</f>
      </c>
      <c r="B56" s="18">
        <f>IF(MAX('入力シート'!$I:$I)&lt;ROW(B44),"",VLOOKUP(ROW(B44),'入力シート'!$I:$U,5,FALSE))</f>
      </c>
      <c r="C56" s="24">
        <f>IF(MAX('入力シート'!$I:$I)&lt;ROW(C44),"",VLOOKUP(ROW(C44),'入力シート'!$I:$U,6,FALSE))</f>
      </c>
      <c r="D56" s="76">
        <f>IF(MAX('入力シート'!$I:$I)&lt;ROW(D44),"",VLOOKUP(ROW(D44),'入力シート'!$I:$U,10,FALSE))</f>
      </c>
      <c r="E56" s="94">
        <f>IF(MAX('入力シート'!$I:$I)&lt;ROW(E44),"",VLOOKUP(ROW(E44),'入力シート'!$I:$U,11,FALSE))</f>
      </c>
      <c r="F56" s="89">
        <f>IF(MAX('入力シート'!$I:$I)&lt;ROW(F44),"",VLOOKUP(ROW(F44),'入力シート'!$I:$U,12,FALSE))</f>
      </c>
      <c r="G56" s="93">
        <f t="shared" si="1"/>
      </c>
      <c r="H56" s="65"/>
    </row>
    <row r="57" spans="1:8" ht="20.25" customHeight="1">
      <c r="A57" s="20">
        <f>IF(MAX('入力シート'!$I:$I)&lt;ROW(A45),"",VLOOKUP(ROW(A45),'入力シート'!$I:$U,9,FALSE))</f>
      </c>
      <c r="B57" s="18">
        <f>IF(MAX('入力シート'!$I:$I)&lt;ROW(B45),"",VLOOKUP(ROW(B45),'入力シート'!$I:$U,5,FALSE))</f>
      </c>
      <c r="C57" s="24">
        <f>IF(MAX('入力シート'!$I:$I)&lt;ROW(C45),"",VLOOKUP(ROW(C45),'入力シート'!$I:$U,6,FALSE))</f>
      </c>
      <c r="D57" s="76">
        <f>IF(MAX('入力シート'!$I:$I)&lt;ROW(D45),"",VLOOKUP(ROW(D45),'入力シート'!$I:$U,10,FALSE))</f>
      </c>
      <c r="E57" s="94">
        <f>IF(MAX('入力シート'!$I:$I)&lt;ROW(E45),"",VLOOKUP(ROW(E45),'入力シート'!$I:$U,11,FALSE))</f>
      </c>
      <c r="F57" s="89">
        <f>IF(MAX('入力シート'!$I:$I)&lt;ROW(F45),"",VLOOKUP(ROW(F45),'入力シート'!$I:$U,12,FALSE))</f>
      </c>
      <c r="G57" s="93">
        <f t="shared" si="1"/>
      </c>
      <c r="H57" s="65"/>
    </row>
    <row r="58" spans="1:8" ht="20.25" customHeight="1">
      <c r="A58" s="20">
        <f>IF(MAX('入力シート'!$I:$I)&lt;ROW(A46),"",VLOOKUP(ROW(A46),'入力シート'!$I:$U,9,FALSE))</f>
      </c>
      <c r="B58" s="18">
        <f>IF(MAX('入力シート'!$I:$I)&lt;ROW(B46),"",VLOOKUP(ROW(B46),'入力シート'!$I:$U,5,FALSE))</f>
      </c>
      <c r="C58" s="24">
        <f>IF(MAX('入力シート'!$I:$I)&lt;ROW(C46),"",VLOOKUP(ROW(C46),'入力シート'!$I:$U,6,FALSE))</f>
      </c>
      <c r="D58" s="76">
        <f>IF(MAX('入力シート'!$I:$I)&lt;ROW(D46),"",VLOOKUP(ROW(D46),'入力シート'!$I:$U,10,FALSE))</f>
      </c>
      <c r="E58" s="94">
        <f>IF(MAX('入力シート'!$I:$I)&lt;ROW(E46),"",VLOOKUP(ROW(E46),'入力シート'!$I:$U,11,FALSE))</f>
      </c>
      <c r="F58" s="89">
        <f>IF(MAX('入力シート'!$I:$I)&lt;ROW(F46),"",VLOOKUP(ROW(F46),'入力シート'!$I:$U,12,FALSE))</f>
      </c>
      <c r="G58" s="93">
        <f t="shared" si="1"/>
      </c>
      <c r="H58" s="65"/>
    </row>
    <row r="59" spans="1:8" ht="20.25" customHeight="1">
      <c r="A59" s="20">
        <f>IF(MAX('入力シート'!$I:$I)&lt;ROW(A47),"",VLOOKUP(ROW(A47),'入力シート'!$I:$U,9,FALSE))</f>
      </c>
      <c r="B59" s="18">
        <f>IF(MAX('入力シート'!$I:$I)&lt;ROW(B47),"",VLOOKUP(ROW(B47),'入力シート'!$I:$U,5,FALSE))</f>
      </c>
      <c r="C59" s="24">
        <f>IF(MAX('入力シート'!$I:$I)&lt;ROW(C47),"",VLOOKUP(ROW(C47),'入力シート'!$I:$U,6,FALSE))</f>
      </c>
      <c r="D59" s="76">
        <f>IF(MAX('入力シート'!$I:$I)&lt;ROW(D47),"",VLOOKUP(ROW(D47),'入力シート'!$I:$U,10,FALSE))</f>
      </c>
      <c r="E59" s="94">
        <f>IF(MAX('入力シート'!$I:$I)&lt;ROW(E47),"",VLOOKUP(ROW(E47),'入力シート'!$I:$U,11,FALSE))</f>
      </c>
      <c r="F59" s="89">
        <f>IF(MAX('入力シート'!$I:$I)&lt;ROW(F47),"",VLOOKUP(ROW(F47),'入力シート'!$I:$U,12,FALSE))</f>
      </c>
      <c r="G59" s="93">
        <f t="shared" si="1"/>
      </c>
      <c r="H59" s="65"/>
    </row>
    <row r="60" spans="1:8" ht="20.25" customHeight="1">
      <c r="A60" s="20">
        <f>IF(MAX('入力シート'!$I:$I)&lt;ROW(A48),"",VLOOKUP(ROW(A48),'入力シート'!$I:$U,9,FALSE))</f>
      </c>
      <c r="B60" s="18">
        <f>IF(MAX('入力シート'!$I:$I)&lt;ROW(B48),"",VLOOKUP(ROW(B48),'入力シート'!$I:$U,5,FALSE))</f>
      </c>
      <c r="C60" s="24">
        <f>IF(MAX('入力シート'!$I:$I)&lt;ROW(C48),"",VLOOKUP(ROW(C48),'入力シート'!$I:$U,6,FALSE))</f>
      </c>
      <c r="D60" s="76">
        <f>IF(MAX('入力シート'!$I:$I)&lt;ROW(D48),"",VLOOKUP(ROW(D48),'入力シート'!$I:$U,10,FALSE))</f>
      </c>
      <c r="E60" s="94">
        <f>IF(MAX('入力シート'!$I:$I)&lt;ROW(E48),"",VLOOKUP(ROW(E48),'入力シート'!$I:$U,11,FALSE))</f>
      </c>
      <c r="F60" s="89">
        <f>IF(MAX('入力シート'!$I:$I)&lt;ROW(F48),"",VLOOKUP(ROW(F48),'入力シート'!$I:$U,12,FALSE))</f>
      </c>
      <c r="G60" s="93">
        <f t="shared" si="1"/>
      </c>
      <c r="H60" s="65"/>
    </row>
    <row r="61" spans="1:8" ht="20.25" customHeight="1">
      <c r="A61" s="20">
        <f>IF(MAX('入力シート'!$I:$I)&lt;ROW(A49),"",VLOOKUP(ROW(A49),'入力シート'!$I:$U,9,FALSE))</f>
      </c>
      <c r="B61" s="18">
        <f>IF(MAX('入力シート'!$I:$I)&lt;ROW(B49),"",VLOOKUP(ROW(B49),'入力シート'!$I:$U,5,FALSE))</f>
      </c>
      <c r="C61" s="24">
        <f>IF(MAX('入力シート'!$I:$I)&lt;ROW(C49),"",VLOOKUP(ROW(C49),'入力シート'!$I:$U,6,FALSE))</f>
      </c>
      <c r="D61" s="76">
        <f>IF(MAX('入力シート'!$I:$I)&lt;ROW(D49),"",VLOOKUP(ROW(D49),'入力シート'!$I:$U,10,FALSE))</f>
      </c>
      <c r="E61" s="94">
        <f>IF(MAX('入力シート'!$I:$I)&lt;ROW(E49),"",VLOOKUP(ROW(E49),'入力シート'!$I:$U,11,FALSE))</f>
      </c>
      <c r="F61" s="89">
        <f>IF(MAX('入力シート'!$I:$I)&lt;ROW(F49),"",VLOOKUP(ROW(F49),'入力シート'!$I:$U,12,FALSE))</f>
      </c>
      <c r="G61" s="93">
        <f t="shared" si="1"/>
      </c>
      <c r="H61" s="65"/>
    </row>
    <row r="62" spans="1:8" ht="20.25" customHeight="1">
      <c r="A62" s="20">
        <f>IF(MAX('入力シート'!$I:$I)&lt;ROW(A50),"",VLOOKUP(ROW(A50),'入力シート'!$I:$U,9,FALSE))</f>
      </c>
      <c r="B62" s="18">
        <f>IF(MAX('入力シート'!$I:$I)&lt;ROW(B50),"",VLOOKUP(ROW(B50),'入力シート'!$I:$U,5,FALSE))</f>
      </c>
      <c r="C62" s="24">
        <f>IF(MAX('入力シート'!$I:$I)&lt;ROW(C50),"",VLOOKUP(ROW(C50),'入力シート'!$I:$U,6,FALSE))</f>
      </c>
      <c r="D62" s="76">
        <f>IF(MAX('入力シート'!$I:$I)&lt;ROW(D50),"",VLOOKUP(ROW(D50),'入力シート'!$I:$U,10,FALSE))</f>
      </c>
      <c r="E62" s="94">
        <f>IF(MAX('入力シート'!$I:$I)&lt;ROW(E50),"",VLOOKUP(ROW(E50),'入力シート'!$I:$U,11,FALSE))</f>
      </c>
      <c r="F62" s="89">
        <f>IF(MAX('入力シート'!$I:$I)&lt;ROW(F50),"",VLOOKUP(ROW(F50),'入力シート'!$I:$U,12,FALSE))</f>
      </c>
      <c r="G62" s="93">
        <f t="shared" si="1"/>
      </c>
      <c r="H62" s="65"/>
    </row>
    <row r="63" spans="1:8" ht="20.25" customHeight="1">
      <c r="A63" s="20">
        <f>IF(MAX('入力シート'!$I:$I)&lt;ROW(A51),"",VLOOKUP(ROW(A51),'入力シート'!$I:$U,9,FALSE))</f>
      </c>
      <c r="B63" s="18">
        <f>IF(MAX('入力シート'!$I:$I)&lt;ROW(B51),"",VLOOKUP(ROW(B51),'入力シート'!$I:$U,5,FALSE))</f>
      </c>
      <c r="C63" s="24">
        <f>IF(MAX('入力シート'!$I:$I)&lt;ROW(C51),"",VLOOKUP(ROW(C51),'入力シート'!$I:$U,6,FALSE))</f>
      </c>
      <c r="D63" s="76">
        <f>IF(MAX('入力シート'!$I:$I)&lt;ROW(D51),"",VLOOKUP(ROW(D51),'入力シート'!$I:$U,10,FALSE))</f>
      </c>
      <c r="E63" s="94">
        <f>IF(MAX('入力シート'!$I:$I)&lt;ROW(E51),"",VLOOKUP(ROW(E51),'入力シート'!$I:$U,11,FALSE))</f>
      </c>
      <c r="F63" s="89">
        <f>IF(MAX('入力シート'!$I:$I)&lt;ROW(F51),"",VLOOKUP(ROW(F51),'入力シート'!$I:$U,12,FALSE))</f>
      </c>
      <c r="G63" s="93">
        <f t="shared" si="1"/>
      </c>
      <c r="H63" s="65"/>
    </row>
    <row r="64" spans="1:8" ht="20.25" customHeight="1">
      <c r="A64" s="20">
        <f>IF(MAX('入力シート'!$I:$I)&lt;ROW(A52),"",VLOOKUP(ROW(A52),'入力シート'!$I:$U,9,FALSE))</f>
      </c>
      <c r="B64" s="18">
        <f>IF(MAX('入力シート'!$I:$I)&lt;ROW(B52),"",VLOOKUP(ROW(B52),'入力シート'!$I:$U,5,FALSE))</f>
      </c>
      <c r="C64" s="24">
        <f>IF(MAX('入力シート'!$I:$I)&lt;ROW(C52),"",VLOOKUP(ROW(C52),'入力シート'!$I:$U,6,FALSE))</f>
      </c>
      <c r="D64" s="76">
        <f>IF(MAX('入力シート'!$I:$I)&lt;ROW(D52),"",VLOOKUP(ROW(D52),'入力シート'!$I:$U,10,FALSE))</f>
      </c>
      <c r="E64" s="94">
        <f>IF(MAX('入力シート'!$I:$I)&lt;ROW(E52),"",VLOOKUP(ROW(E52),'入力シート'!$I:$U,11,FALSE))</f>
      </c>
      <c r="F64" s="89">
        <f>IF(MAX('入力シート'!$I:$I)&lt;ROW(F52),"",VLOOKUP(ROW(F52),'入力シート'!$I:$U,12,FALSE))</f>
      </c>
      <c r="G64" s="93">
        <f t="shared" si="1"/>
      </c>
      <c r="H64" s="65"/>
    </row>
    <row r="65" spans="1:8" ht="20.25" customHeight="1">
      <c r="A65" s="20">
        <f>IF(MAX('入力シート'!$I:$I)&lt;ROW(A53),"",VLOOKUP(ROW(A53),'入力シート'!$I:$U,9,FALSE))</f>
      </c>
      <c r="B65" s="18">
        <f>IF(MAX('入力シート'!$I:$I)&lt;ROW(B53),"",VLOOKUP(ROW(B53),'入力シート'!$I:$U,5,FALSE))</f>
      </c>
      <c r="C65" s="24">
        <f>IF(MAX('入力シート'!$I:$I)&lt;ROW(C53),"",VLOOKUP(ROW(C53),'入力シート'!$I:$U,6,FALSE))</f>
      </c>
      <c r="D65" s="76">
        <f>IF(MAX('入力シート'!$I:$I)&lt;ROW(D53),"",VLOOKUP(ROW(D53),'入力シート'!$I:$U,10,FALSE))</f>
      </c>
      <c r="E65" s="94">
        <f>IF(MAX('入力シート'!$I:$I)&lt;ROW(E53),"",VLOOKUP(ROW(E53),'入力シート'!$I:$U,11,FALSE))</f>
      </c>
      <c r="F65" s="89">
        <f>IF(MAX('入力シート'!$I:$I)&lt;ROW(F53),"",VLOOKUP(ROW(F53),'入力シート'!$I:$U,12,FALSE))</f>
      </c>
      <c r="G65" s="93">
        <f t="shared" si="1"/>
      </c>
      <c r="H65" s="65"/>
    </row>
    <row r="66" spans="1:8" ht="20.25" customHeight="1">
      <c r="A66" s="20">
        <f>IF(MAX('入力シート'!$I:$I)&lt;ROW(A54),"",VLOOKUP(ROW(A54),'入力シート'!$I:$U,9,FALSE))</f>
      </c>
      <c r="B66" s="18">
        <f>IF(MAX('入力シート'!$I:$I)&lt;ROW(B54),"",VLOOKUP(ROW(B54),'入力シート'!$I:$U,5,FALSE))</f>
      </c>
      <c r="C66" s="24">
        <f>IF(MAX('入力シート'!$I:$I)&lt;ROW(C54),"",VLOOKUP(ROW(C54),'入力シート'!$I:$U,6,FALSE))</f>
      </c>
      <c r="D66" s="76">
        <f>IF(MAX('入力シート'!$I:$I)&lt;ROW(D54),"",VLOOKUP(ROW(D54),'入力シート'!$I:$U,10,FALSE))</f>
      </c>
      <c r="E66" s="94">
        <f>IF(MAX('入力シート'!$I:$I)&lt;ROW(E54),"",VLOOKUP(ROW(E54),'入力シート'!$I:$U,11,FALSE))</f>
      </c>
      <c r="F66" s="89">
        <f>IF(MAX('入力シート'!$I:$I)&lt;ROW(F54),"",VLOOKUP(ROW(F54),'入力シート'!$I:$U,12,FALSE))</f>
      </c>
      <c r="G66" s="93">
        <f t="shared" si="1"/>
      </c>
      <c r="H66" s="65"/>
    </row>
    <row r="67" spans="1:8" ht="20.25" customHeight="1">
      <c r="A67" s="20">
        <f>IF(MAX('入力シート'!$I:$I)&lt;ROW(A55),"",VLOOKUP(ROW(A55),'入力シート'!$I:$U,9,FALSE))</f>
      </c>
      <c r="B67" s="18">
        <f>IF(MAX('入力シート'!$I:$I)&lt;ROW(B55),"",VLOOKUP(ROW(B55),'入力シート'!$I:$U,5,FALSE))</f>
      </c>
      <c r="C67" s="24">
        <f>IF(MAX('入力シート'!$I:$I)&lt;ROW(C55),"",VLOOKUP(ROW(C55),'入力シート'!$I:$U,6,FALSE))</f>
      </c>
      <c r="D67" s="76">
        <f>IF(MAX('入力シート'!$I:$I)&lt;ROW(D55),"",VLOOKUP(ROW(D55),'入力シート'!$I:$U,10,FALSE))</f>
      </c>
      <c r="E67" s="94">
        <f>IF(MAX('入力シート'!$I:$I)&lt;ROW(E55),"",VLOOKUP(ROW(E55),'入力シート'!$I:$U,11,FALSE))</f>
      </c>
      <c r="F67" s="89">
        <f>IF(MAX('入力シート'!$I:$I)&lt;ROW(F55),"",VLOOKUP(ROW(F55),'入力シート'!$I:$U,12,FALSE))</f>
      </c>
      <c r="G67" s="93">
        <f t="shared" si="1"/>
      </c>
      <c r="H67" s="65"/>
    </row>
    <row r="68" spans="1:8" ht="20.25" customHeight="1">
      <c r="A68" s="20">
        <f>IF(MAX('入力シート'!$I:$I)&lt;ROW(A56),"",VLOOKUP(ROW(A56),'入力シート'!$I:$U,9,FALSE))</f>
      </c>
      <c r="B68" s="18">
        <f>IF(MAX('入力シート'!$I:$I)&lt;ROW(B56),"",VLOOKUP(ROW(B56),'入力シート'!$I:$U,5,FALSE))</f>
      </c>
      <c r="C68" s="24">
        <f>IF(MAX('入力シート'!$I:$I)&lt;ROW(C56),"",VLOOKUP(ROW(C56),'入力シート'!$I:$U,6,FALSE))</f>
      </c>
      <c r="D68" s="76">
        <f>IF(MAX('入力シート'!$I:$I)&lt;ROW(D56),"",VLOOKUP(ROW(D56),'入力シート'!$I:$U,10,FALSE))</f>
      </c>
      <c r="E68" s="94">
        <f>IF(MAX('入力シート'!$I:$I)&lt;ROW(E56),"",VLOOKUP(ROW(E56),'入力シート'!$I:$U,11,FALSE))</f>
      </c>
      <c r="F68" s="89">
        <f>IF(MAX('入力シート'!$I:$I)&lt;ROW(F56),"",VLOOKUP(ROW(F56),'入力シート'!$I:$U,12,FALSE))</f>
      </c>
      <c r="G68" s="93">
        <f t="shared" si="1"/>
      </c>
      <c r="H68" s="65"/>
    </row>
    <row r="69" spans="1:8" ht="20.25" customHeight="1">
      <c r="A69" s="20">
        <f>IF(MAX('入力シート'!$I:$I)&lt;ROW(A57),"",VLOOKUP(ROW(A57),'入力シート'!$I:$U,9,FALSE))</f>
      </c>
      <c r="B69" s="18">
        <f>IF(MAX('入力シート'!$I:$I)&lt;ROW(B57),"",VLOOKUP(ROW(B57),'入力シート'!$I:$U,5,FALSE))</f>
      </c>
      <c r="C69" s="24">
        <f>IF(MAX('入力シート'!$I:$I)&lt;ROW(C57),"",VLOOKUP(ROW(C57),'入力シート'!$I:$U,6,FALSE))</f>
      </c>
      <c r="D69" s="76">
        <f>IF(MAX('入力シート'!$I:$I)&lt;ROW(D57),"",VLOOKUP(ROW(D57),'入力シート'!$I:$U,10,FALSE))</f>
      </c>
      <c r="E69" s="94">
        <f>IF(MAX('入力シート'!$I:$I)&lt;ROW(E57),"",VLOOKUP(ROW(E57),'入力シート'!$I:$U,11,FALSE))</f>
      </c>
      <c r="F69" s="89">
        <f>IF(MAX('入力シート'!$I:$I)&lt;ROW(F57),"",VLOOKUP(ROW(F57),'入力シート'!$I:$U,12,FALSE))</f>
      </c>
      <c r="G69" s="93">
        <f t="shared" si="1"/>
      </c>
      <c r="H69" s="65"/>
    </row>
    <row r="70" spans="1:8" ht="20.25" customHeight="1">
      <c r="A70" s="25">
        <f>IF(MAX('入力シート'!$I:$I)&lt;ROW(A58),"",VLOOKUP(ROW(A58),'入力シート'!$I:$U,9,FALSE))</f>
      </c>
      <c r="B70" s="26">
        <f>IF(MAX('入力シート'!$I:$I)&lt;ROW(B58),"",VLOOKUP(ROW(B58),'入力シート'!$I:$U,5,FALSE))</f>
      </c>
      <c r="C70" s="27">
        <f>IF(MAX('入力シート'!$I:$I)&lt;ROW(C58),"",VLOOKUP(ROW(C58),'入力シート'!$I:$U,6,FALSE))</f>
      </c>
      <c r="D70" s="77">
        <f>IF(MAX('入力シート'!$I:$I)&lt;ROW(D58),"",VLOOKUP(ROW(D58),'入力シート'!$I:$U,10,FALSE))</f>
      </c>
      <c r="E70" s="95">
        <f>IF(MAX('入力シート'!$I:$I)&lt;ROW(E58),"",VLOOKUP(ROW(E58),'入力シート'!$I:$U,11,FALSE))</f>
      </c>
      <c r="F70" s="96">
        <f>IF(MAX('入力シート'!$I:$I)&lt;ROW(F58),"",VLOOKUP(ROW(F58),'入力シート'!$I:$U,12,FALSE))</f>
      </c>
      <c r="G70" s="97">
        <f t="shared" si="1"/>
      </c>
      <c r="H70" s="66"/>
    </row>
    <row r="71" spans="1:8" ht="20.25" customHeight="1">
      <c r="A71" s="197" t="s">
        <v>5</v>
      </c>
      <c r="B71" s="198"/>
      <c r="C71" s="198"/>
      <c r="D71" s="199"/>
      <c r="E71" s="98">
        <f>SUM(E41:E70)</f>
        <v>0</v>
      </c>
      <c r="F71" s="99">
        <f>SUM(F41:F70)</f>
        <v>0</v>
      </c>
      <c r="G71" s="100">
        <f>E71-F71</f>
        <v>0</v>
      </c>
      <c r="H71" s="67"/>
    </row>
    <row r="72" ht="22.5" customHeight="1">
      <c r="H72" s="2" t="s">
        <v>6</v>
      </c>
    </row>
  </sheetData>
  <sheetProtection/>
  <mergeCells count="4">
    <mergeCell ref="F1:G1"/>
    <mergeCell ref="A35:D35"/>
    <mergeCell ref="F37:G37"/>
    <mergeCell ref="A71:D71"/>
  </mergeCells>
  <printOptions horizontalCentered="1"/>
  <pageMargins left="0.6692913385826772" right="0.3937007874015748" top="0.5905511811023623" bottom="0.1968503937007874" header="0.5118110236220472" footer="0.2362204724409449"/>
  <pageSetup horizontalDpi="300" verticalDpi="3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H72"/>
  <sheetViews>
    <sheetView showZeros="0" zoomScalePageLayoutView="0" workbookViewId="0" topLeftCell="A1">
      <selection activeCell="D37" sqref="D37"/>
    </sheetView>
  </sheetViews>
  <sheetFormatPr defaultColWidth="9.00390625" defaultRowHeight="13.5"/>
  <cols>
    <col min="1" max="3" width="4.375" style="1" customWidth="1"/>
    <col min="4" max="4" width="28.375" style="1" customWidth="1"/>
    <col min="5" max="7" width="11.125" style="1" customWidth="1"/>
    <col min="8" max="8" width="10.00390625" style="1" customWidth="1"/>
    <col min="9" max="16384" width="9.00390625" style="1" customWidth="1"/>
  </cols>
  <sheetData>
    <row r="1" spans="1:8" ht="22.5" customHeight="1">
      <c r="A1" s="43"/>
      <c r="B1" s="43"/>
      <c r="C1" s="43"/>
      <c r="D1" s="48" t="str">
        <f>"令和"&amp;'入力シート'!$R$1&amp;"年度大分県高文連"</f>
        <v>令和6年度大分県高文連</v>
      </c>
      <c r="E1" s="3">
        <f>IF('入力シート'!$R$2="","",'入力シート'!$R$2)</f>
      </c>
      <c r="F1" s="196" t="s">
        <v>61</v>
      </c>
      <c r="G1" s="196"/>
      <c r="H1" s="3" t="s">
        <v>95</v>
      </c>
    </row>
    <row r="2" spans="1:8" ht="22.5" customHeight="1">
      <c r="A2" s="49" t="s">
        <v>86</v>
      </c>
      <c r="B2" s="49"/>
      <c r="C2" s="49"/>
      <c r="D2" s="4"/>
      <c r="F2" s="36"/>
      <c r="G2" s="44" t="s">
        <v>11</v>
      </c>
      <c r="H2" s="133">
        <f>'入力シート'!$AB$13</f>
        <v>0</v>
      </c>
    </row>
    <row r="3" spans="1:4" ht="4.5" customHeight="1">
      <c r="A3" s="5"/>
      <c r="B3" s="5"/>
      <c r="C3" s="5"/>
      <c r="D3" s="4"/>
    </row>
    <row r="4" spans="1:8" s="3" customFormat="1" ht="20.25" customHeight="1">
      <c r="A4" s="47" t="s">
        <v>75</v>
      </c>
      <c r="B4" s="11" t="s">
        <v>7</v>
      </c>
      <c r="C4" s="12" t="s">
        <v>8</v>
      </c>
      <c r="D4" s="13" t="s">
        <v>10</v>
      </c>
      <c r="E4" s="34" t="s">
        <v>2</v>
      </c>
      <c r="F4" s="35" t="s">
        <v>3</v>
      </c>
      <c r="G4" s="41" t="s">
        <v>4</v>
      </c>
      <c r="H4" s="33" t="s">
        <v>47</v>
      </c>
    </row>
    <row r="5" spans="1:8" ht="20.25" customHeight="1">
      <c r="A5" s="19"/>
      <c r="B5" s="21"/>
      <c r="C5" s="22"/>
      <c r="D5" s="23" t="s">
        <v>76</v>
      </c>
      <c r="E5" s="88">
        <f>$H$2</f>
        <v>0</v>
      </c>
      <c r="F5" s="89"/>
      <c r="G5" s="90">
        <f>IF(AND(E5="",F5=""),"",E5-F5)</f>
        <v>0</v>
      </c>
      <c r="H5" s="64"/>
    </row>
    <row r="6" spans="1:8" ht="20.25" customHeight="1">
      <c r="A6" s="20">
        <f>IF(MAX('入力シート'!$J:$J)&lt;ROW(A1),"",VLOOKUP(ROW(A1),'入力シート'!$J:$U,8,FALSE))</f>
      </c>
      <c r="B6" s="18">
        <f>IF(MAX('入力シート'!$J:$J)&lt;ROW(B1),"",VLOOKUP(ROW(B1),'入力シート'!$J:$U,4,FALSE))</f>
      </c>
      <c r="C6" s="50">
        <f>IF(MAX('入力シート'!$J:$J)&lt;ROW(C1),"",VLOOKUP(ROW(C1),'入力シート'!$J:$U,5,FALSE))</f>
      </c>
      <c r="D6" s="74">
        <f>IF(MAX('入力シート'!$J:$J)&lt;ROW(D1),"",VLOOKUP(ROW(D1),'入力シート'!$J:$U,9,FALSE))</f>
      </c>
      <c r="E6" s="91">
        <f>IF(MAX('入力シート'!$J:$J)&lt;ROW(E1),"",VLOOKUP(ROW(E1),'入力シート'!$J:$U,10,FALSE))</f>
      </c>
      <c r="F6" s="92">
        <f>IF(MAX('入力シート'!$J:$J)&lt;ROW(F1),"",VLOOKUP(ROW(F1),'入力シート'!$J:$U,11,FALSE))</f>
      </c>
      <c r="G6" s="93">
        <f>IF(AND(E6="",F6=""),"",G5+E6-F6)</f>
      </c>
      <c r="H6" s="65"/>
    </row>
    <row r="7" spans="1:8" ht="20.25" customHeight="1">
      <c r="A7" s="20">
        <f>IF(MAX('入力シート'!$J:$J)&lt;ROW(A2),"",VLOOKUP(ROW(A2),'入力シート'!$J:$U,8,FALSE))</f>
      </c>
      <c r="B7" s="18">
        <f>IF(MAX('入力シート'!$J:$J)&lt;ROW(B2),"",VLOOKUP(ROW(B2),'入力シート'!$J:$U,4,FALSE))</f>
      </c>
      <c r="C7" s="50">
        <f>IF(MAX('入力シート'!$J:$J)&lt;ROW(C2),"",VLOOKUP(ROW(C2),'入力シート'!$J:$U,5,FALSE))</f>
      </c>
      <c r="D7" s="74">
        <f>IF(MAX('入力シート'!$J:$J)&lt;ROW(D2),"",VLOOKUP(ROW(D2),'入力シート'!$J:$U,9,FALSE))</f>
      </c>
      <c r="E7" s="91">
        <f>IF(MAX('入力シート'!$J:$J)&lt;ROW(E2),"",VLOOKUP(ROW(E2),'入力シート'!$J:$U,10,FALSE))</f>
      </c>
      <c r="F7" s="89">
        <f>IF(MAX('入力シート'!$J:$J)&lt;ROW(F2),"",VLOOKUP(ROW(F2),'入力シート'!$J:$U,11,FALSE))</f>
      </c>
      <c r="G7" s="93">
        <f aca="true" t="shared" si="0" ref="G7:G34">IF(AND(E7="",F7=""),"",G6+E7-F7)</f>
      </c>
      <c r="H7" s="65"/>
    </row>
    <row r="8" spans="1:8" ht="20.25" customHeight="1">
      <c r="A8" s="20">
        <f>IF(MAX('入力シート'!$J:$J)&lt;ROW(A3),"",VLOOKUP(ROW(A3),'入力シート'!$J:$U,8,FALSE))</f>
      </c>
      <c r="B8" s="18">
        <f>IF(MAX('入力シート'!$J:$J)&lt;ROW(B3),"",VLOOKUP(ROW(B3),'入力シート'!$J:$U,4,FALSE))</f>
      </c>
      <c r="C8" s="50">
        <f>IF(MAX('入力シート'!$J:$J)&lt;ROW(C3),"",VLOOKUP(ROW(C3),'入力シート'!$J:$U,5,FALSE))</f>
      </c>
      <c r="D8" s="74">
        <f>IF(MAX('入力シート'!$J:$J)&lt;ROW(D3),"",VLOOKUP(ROW(D3),'入力シート'!$J:$U,9,FALSE))</f>
      </c>
      <c r="E8" s="91">
        <f>IF(MAX('入力シート'!$J:$J)&lt;ROW(E3),"",VLOOKUP(ROW(E3),'入力シート'!$J:$U,10,FALSE))</f>
      </c>
      <c r="F8" s="89">
        <f>IF(MAX('入力シート'!$J:$J)&lt;ROW(F3),"",VLOOKUP(ROW(F3),'入力シート'!$J:$U,11,FALSE))</f>
      </c>
      <c r="G8" s="93">
        <f t="shared" si="0"/>
      </c>
      <c r="H8" s="65"/>
    </row>
    <row r="9" spans="1:8" ht="20.25" customHeight="1">
      <c r="A9" s="20">
        <f>IF(MAX('入力シート'!$J:$J)&lt;ROW(A4),"",VLOOKUP(ROW(A4),'入力シート'!$J:$U,8,FALSE))</f>
      </c>
      <c r="B9" s="18">
        <f>IF(MAX('入力シート'!$J:$J)&lt;ROW(B4),"",VLOOKUP(ROW(B4),'入力シート'!$J:$U,4,FALSE))</f>
      </c>
      <c r="C9" s="50">
        <f>IF(MAX('入力シート'!$J:$J)&lt;ROW(C4),"",VLOOKUP(ROW(C4),'入力シート'!$J:$U,5,FALSE))</f>
      </c>
      <c r="D9" s="74">
        <f>IF(MAX('入力シート'!$J:$J)&lt;ROW(D4),"",VLOOKUP(ROW(D4),'入力シート'!$J:$U,9,FALSE))</f>
      </c>
      <c r="E9" s="91">
        <f>IF(MAX('入力シート'!$J:$J)&lt;ROW(E4),"",VLOOKUP(ROW(E4),'入力シート'!$J:$U,10,FALSE))</f>
      </c>
      <c r="F9" s="89">
        <f>IF(MAX('入力シート'!$J:$J)&lt;ROW(F4),"",VLOOKUP(ROW(F4),'入力シート'!$J:$U,11,FALSE))</f>
      </c>
      <c r="G9" s="93">
        <f t="shared" si="0"/>
      </c>
      <c r="H9" s="65"/>
    </row>
    <row r="10" spans="1:8" ht="20.25" customHeight="1">
      <c r="A10" s="20">
        <f>IF(MAX('入力シート'!$J:$J)&lt;ROW(A5),"",VLOOKUP(ROW(A5),'入力シート'!$J:$U,8,FALSE))</f>
      </c>
      <c r="B10" s="18">
        <f>IF(MAX('入力シート'!$J:$J)&lt;ROW(B5),"",VLOOKUP(ROW(B5),'入力シート'!$J:$U,4,FALSE))</f>
      </c>
      <c r="C10" s="50">
        <f>IF(MAX('入力シート'!$J:$J)&lt;ROW(C5),"",VLOOKUP(ROW(C5),'入力シート'!$J:$U,5,FALSE))</f>
      </c>
      <c r="D10" s="74">
        <f>IF(MAX('入力シート'!$J:$J)&lt;ROW(D5),"",VLOOKUP(ROW(D5),'入力シート'!$J:$U,9,FALSE))</f>
      </c>
      <c r="E10" s="91">
        <f>IF(MAX('入力シート'!$J:$J)&lt;ROW(E5),"",VLOOKUP(ROW(E5),'入力シート'!$J:$U,10,FALSE))</f>
      </c>
      <c r="F10" s="89">
        <f>IF(MAX('入力シート'!$J:$J)&lt;ROW(F5),"",VLOOKUP(ROW(F5),'入力シート'!$J:$U,11,FALSE))</f>
      </c>
      <c r="G10" s="93">
        <f t="shared" si="0"/>
      </c>
      <c r="H10" s="65"/>
    </row>
    <row r="11" spans="1:8" ht="20.25" customHeight="1">
      <c r="A11" s="20">
        <f>IF(MAX('入力シート'!$J:$J)&lt;ROW(A6),"",VLOOKUP(ROW(A6),'入力シート'!$J:$U,8,FALSE))</f>
      </c>
      <c r="B11" s="18">
        <f>IF(MAX('入力シート'!$J:$J)&lt;ROW(B6),"",VLOOKUP(ROW(B6),'入力シート'!$J:$U,4,FALSE))</f>
      </c>
      <c r="C11" s="24">
        <f>IF(MAX('入力シート'!$J:$J)&lt;ROW(C6),"",VLOOKUP(ROW(C6),'入力シート'!$J:$U,5,FALSE))</f>
      </c>
      <c r="D11" s="75">
        <f>IF(MAX('入力シート'!$J:$J)&lt;ROW(D6),"",VLOOKUP(ROW(D6),'入力シート'!$J:$U,9,FALSE))</f>
      </c>
      <c r="E11" s="91">
        <f>IF(MAX('入力シート'!$J:$J)&lt;ROW(E6),"",VLOOKUP(ROW(E6),'入力シート'!$J:$U,10,FALSE))</f>
      </c>
      <c r="F11" s="89">
        <f>IF(MAX('入力シート'!$J:$J)&lt;ROW(F6),"",VLOOKUP(ROW(F6),'入力シート'!$J:$U,11,FALSE))</f>
      </c>
      <c r="G11" s="93">
        <f t="shared" si="0"/>
      </c>
      <c r="H11" s="65"/>
    </row>
    <row r="12" spans="1:8" ht="20.25" customHeight="1">
      <c r="A12" s="20">
        <f>IF(MAX('入力シート'!$J:$J)&lt;ROW(A7),"",VLOOKUP(ROW(A7),'入力シート'!$J:$U,8,FALSE))</f>
      </c>
      <c r="B12" s="18">
        <f>IF(MAX('入力シート'!$J:$J)&lt;ROW(B7),"",VLOOKUP(ROW(B7),'入力シート'!$J:$U,4,FALSE))</f>
      </c>
      <c r="C12" s="24">
        <f>IF(MAX('入力シート'!$J:$J)&lt;ROW(C7),"",VLOOKUP(ROW(C7),'入力シート'!$J:$U,5,FALSE))</f>
      </c>
      <c r="D12" s="75">
        <f>IF(MAX('入力シート'!$J:$J)&lt;ROW(D7),"",VLOOKUP(ROW(D7),'入力シート'!$J:$U,9,FALSE))</f>
      </c>
      <c r="E12" s="91">
        <f>IF(MAX('入力シート'!$J:$J)&lt;ROW(E7),"",VLOOKUP(ROW(E7),'入力シート'!$J:$U,10,FALSE))</f>
      </c>
      <c r="F12" s="89">
        <f>IF(MAX('入力シート'!$J:$J)&lt;ROW(F7),"",VLOOKUP(ROW(F7),'入力シート'!$J:$U,11,FALSE))</f>
      </c>
      <c r="G12" s="93">
        <f t="shared" si="0"/>
      </c>
      <c r="H12" s="65"/>
    </row>
    <row r="13" spans="1:8" ht="20.25" customHeight="1">
      <c r="A13" s="20">
        <f>IF(MAX('入力シート'!$J:$J)&lt;ROW(A8),"",VLOOKUP(ROW(A8),'入力シート'!$J:$U,8,FALSE))</f>
      </c>
      <c r="B13" s="18">
        <f>IF(MAX('入力シート'!$J:$J)&lt;ROW(B8),"",VLOOKUP(ROW(B8),'入力シート'!$J:$U,4,FALSE))</f>
      </c>
      <c r="C13" s="24">
        <f>IF(MAX('入力シート'!$J:$J)&lt;ROW(C8),"",VLOOKUP(ROW(C8),'入力シート'!$J:$U,5,FALSE))</f>
      </c>
      <c r="D13" s="76">
        <f>IF(MAX('入力シート'!$J:$J)&lt;ROW(D8),"",VLOOKUP(ROW(D8),'入力シート'!$J:$U,9,FALSE))</f>
      </c>
      <c r="E13" s="94">
        <f>IF(MAX('入力シート'!$J:$J)&lt;ROW(E8),"",VLOOKUP(ROW(E8),'入力シート'!$J:$U,10,FALSE))</f>
      </c>
      <c r="F13" s="89">
        <f>IF(MAX('入力シート'!$J:$J)&lt;ROW(F8),"",VLOOKUP(ROW(F8),'入力シート'!$J:$U,11,FALSE))</f>
      </c>
      <c r="G13" s="93">
        <f t="shared" si="0"/>
      </c>
      <c r="H13" s="65"/>
    </row>
    <row r="14" spans="1:8" ht="20.25" customHeight="1">
      <c r="A14" s="20">
        <f>IF(MAX('入力シート'!$J:$J)&lt;ROW(A9),"",VLOOKUP(ROW(A9),'入力シート'!$J:$U,8,FALSE))</f>
      </c>
      <c r="B14" s="18">
        <f>IF(MAX('入力シート'!$J:$J)&lt;ROW(B9),"",VLOOKUP(ROW(B9),'入力シート'!$J:$U,4,FALSE))</f>
      </c>
      <c r="C14" s="24">
        <f>IF(MAX('入力シート'!$J:$J)&lt;ROW(C9),"",VLOOKUP(ROW(C9),'入力シート'!$J:$U,5,FALSE))</f>
      </c>
      <c r="D14" s="76">
        <f>IF(MAX('入力シート'!$J:$J)&lt;ROW(D9),"",VLOOKUP(ROW(D9),'入力シート'!$J:$U,9,FALSE))</f>
      </c>
      <c r="E14" s="94">
        <f>IF(MAX('入力シート'!$J:$J)&lt;ROW(E9),"",VLOOKUP(ROW(E9),'入力シート'!$J:$U,10,FALSE))</f>
      </c>
      <c r="F14" s="89">
        <f>IF(MAX('入力シート'!$J:$J)&lt;ROW(F9),"",VLOOKUP(ROW(F9),'入力シート'!$J:$U,11,FALSE))</f>
      </c>
      <c r="G14" s="93">
        <f t="shared" si="0"/>
      </c>
      <c r="H14" s="65"/>
    </row>
    <row r="15" spans="1:8" ht="20.25" customHeight="1">
      <c r="A15" s="20">
        <f>IF(MAX('入力シート'!$J:$J)&lt;ROW(A10),"",VLOOKUP(ROW(A10),'入力シート'!$J:$U,8,FALSE))</f>
      </c>
      <c r="B15" s="18">
        <f>IF(MAX('入力シート'!$J:$J)&lt;ROW(B10),"",VLOOKUP(ROW(B10),'入力シート'!$J:$U,4,FALSE))</f>
      </c>
      <c r="C15" s="24">
        <f>IF(MAX('入力シート'!$J:$J)&lt;ROW(C10),"",VLOOKUP(ROW(C10),'入力シート'!$J:$U,5,FALSE))</f>
      </c>
      <c r="D15" s="76">
        <f>IF(MAX('入力シート'!$J:$J)&lt;ROW(D10),"",VLOOKUP(ROW(D10),'入力シート'!$J:$U,9,FALSE))</f>
      </c>
      <c r="E15" s="94">
        <f>IF(MAX('入力シート'!$J:$J)&lt;ROW(E10),"",VLOOKUP(ROW(E10),'入力シート'!$J:$U,10,FALSE))</f>
      </c>
      <c r="F15" s="89">
        <f>IF(MAX('入力シート'!$J:$J)&lt;ROW(F10),"",VLOOKUP(ROW(F10),'入力シート'!$J:$U,11,FALSE))</f>
      </c>
      <c r="G15" s="93">
        <f t="shared" si="0"/>
      </c>
      <c r="H15" s="65"/>
    </row>
    <row r="16" spans="1:8" ht="20.25" customHeight="1">
      <c r="A16" s="20">
        <f>IF(MAX('入力シート'!$J:$J)&lt;ROW(A11),"",VLOOKUP(ROW(A11),'入力シート'!$J:$U,8,FALSE))</f>
      </c>
      <c r="B16" s="18">
        <f>IF(MAX('入力シート'!$J:$J)&lt;ROW(B11),"",VLOOKUP(ROW(B11),'入力シート'!$J:$U,4,FALSE))</f>
      </c>
      <c r="C16" s="24">
        <f>IF(MAX('入力シート'!$J:$J)&lt;ROW(C11),"",VLOOKUP(ROW(C11),'入力シート'!$J:$U,5,FALSE))</f>
      </c>
      <c r="D16" s="76">
        <f>IF(MAX('入力シート'!$J:$J)&lt;ROW(D11),"",VLOOKUP(ROW(D11),'入力シート'!$J:$U,9,FALSE))</f>
      </c>
      <c r="E16" s="94">
        <f>IF(MAX('入力シート'!$J:$J)&lt;ROW(E11),"",VLOOKUP(ROW(E11),'入力シート'!$J:$U,10,FALSE))</f>
      </c>
      <c r="F16" s="89">
        <f>IF(MAX('入力シート'!$J:$J)&lt;ROW(F11),"",VLOOKUP(ROW(F11),'入力シート'!$J:$U,11,FALSE))</f>
      </c>
      <c r="G16" s="93">
        <f t="shared" si="0"/>
      </c>
      <c r="H16" s="65"/>
    </row>
    <row r="17" spans="1:8" ht="20.25" customHeight="1">
      <c r="A17" s="20">
        <f>IF(MAX('入力シート'!$J:$J)&lt;ROW(A12),"",VLOOKUP(ROW(A12),'入力シート'!$J:$U,8,FALSE))</f>
      </c>
      <c r="B17" s="18">
        <f>IF(MAX('入力シート'!$J:$J)&lt;ROW(B12),"",VLOOKUP(ROW(B12),'入力シート'!$J:$U,4,FALSE))</f>
      </c>
      <c r="C17" s="24">
        <f>IF(MAX('入力シート'!$J:$J)&lt;ROW(C12),"",VLOOKUP(ROW(C12),'入力シート'!$J:$U,5,FALSE))</f>
      </c>
      <c r="D17" s="76">
        <f>IF(MAX('入力シート'!$J:$J)&lt;ROW(D12),"",VLOOKUP(ROW(D12),'入力シート'!$J:$U,9,FALSE))</f>
      </c>
      <c r="E17" s="94">
        <f>IF(MAX('入力シート'!$J:$J)&lt;ROW(E12),"",VLOOKUP(ROW(E12),'入力シート'!$J:$U,10,FALSE))</f>
      </c>
      <c r="F17" s="89">
        <f>IF(MAX('入力シート'!$J:$J)&lt;ROW(F12),"",VLOOKUP(ROW(F12),'入力シート'!$J:$U,11,FALSE))</f>
      </c>
      <c r="G17" s="93">
        <f t="shared" si="0"/>
      </c>
      <c r="H17" s="65"/>
    </row>
    <row r="18" spans="1:8" ht="20.25" customHeight="1">
      <c r="A18" s="20">
        <f>IF(MAX('入力シート'!$J:$J)&lt;ROW(A13),"",VLOOKUP(ROW(A13),'入力シート'!$J:$U,8,FALSE))</f>
      </c>
      <c r="B18" s="18">
        <f>IF(MAX('入力シート'!$J:$J)&lt;ROW(B13),"",VLOOKUP(ROW(B13),'入力シート'!$J:$U,4,FALSE))</f>
      </c>
      <c r="C18" s="24">
        <f>IF(MAX('入力シート'!$J:$J)&lt;ROW(C13),"",VLOOKUP(ROW(C13),'入力シート'!$J:$U,5,FALSE))</f>
      </c>
      <c r="D18" s="76">
        <f>IF(MAX('入力シート'!$J:$J)&lt;ROW(D13),"",VLOOKUP(ROW(D13),'入力シート'!$J:$U,9,FALSE))</f>
      </c>
      <c r="E18" s="94">
        <f>IF(MAX('入力シート'!$J:$J)&lt;ROW(E13),"",VLOOKUP(ROW(E13),'入力シート'!$J:$U,10,FALSE))</f>
      </c>
      <c r="F18" s="89">
        <f>IF(MAX('入力シート'!$J:$J)&lt;ROW(F13),"",VLOOKUP(ROW(F13),'入力シート'!$J:$U,11,FALSE))</f>
      </c>
      <c r="G18" s="93">
        <f t="shared" si="0"/>
      </c>
      <c r="H18" s="65"/>
    </row>
    <row r="19" spans="1:8" ht="20.25" customHeight="1">
      <c r="A19" s="20">
        <f>IF(MAX('入力シート'!$J:$J)&lt;ROW(A14),"",VLOOKUP(ROW(A14),'入力シート'!$J:$U,8,FALSE))</f>
      </c>
      <c r="B19" s="18">
        <f>IF(MAX('入力シート'!$J:$J)&lt;ROW(B14),"",VLOOKUP(ROW(B14),'入力シート'!$J:$U,4,FALSE))</f>
      </c>
      <c r="C19" s="24">
        <f>IF(MAX('入力シート'!$J:$J)&lt;ROW(C14),"",VLOOKUP(ROW(C14),'入力シート'!$J:$U,5,FALSE))</f>
      </c>
      <c r="D19" s="76">
        <f>IF(MAX('入力シート'!$J:$J)&lt;ROW(D14),"",VLOOKUP(ROW(D14),'入力シート'!$J:$U,9,FALSE))</f>
      </c>
      <c r="E19" s="94">
        <f>IF(MAX('入力シート'!$J:$J)&lt;ROW(E14),"",VLOOKUP(ROW(E14),'入力シート'!$J:$U,10,FALSE))</f>
      </c>
      <c r="F19" s="89">
        <f>IF(MAX('入力シート'!$J:$J)&lt;ROW(F14),"",VLOOKUP(ROW(F14),'入力シート'!$J:$U,11,FALSE))</f>
      </c>
      <c r="G19" s="93">
        <f t="shared" si="0"/>
      </c>
      <c r="H19" s="65"/>
    </row>
    <row r="20" spans="1:8" ht="20.25" customHeight="1">
      <c r="A20" s="20">
        <f>IF(MAX('入力シート'!$J:$J)&lt;ROW(A15),"",VLOOKUP(ROW(A15),'入力シート'!$J:$U,8,FALSE))</f>
      </c>
      <c r="B20" s="18">
        <f>IF(MAX('入力シート'!$J:$J)&lt;ROW(B15),"",VLOOKUP(ROW(B15),'入力シート'!$J:$U,4,FALSE))</f>
      </c>
      <c r="C20" s="24">
        <f>IF(MAX('入力シート'!$J:$J)&lt;ROW(C15),"",VLOOKUP(ROW(C15),'入力シート'!$J:$U,5,FALSE))</f>
      </c>
      <c r="D20" s="76">
        <f>IF(MAX('入力シート'!$J:$J)&lt;ROW(D15),"",VLOOKUP(ROW(D15),'入力シート'!$J:$U,9,FALSE))</f>
      </c>
      <c r="E20" s="94">
        <f>IF(MAX('入力シート'!$J:$J)&lt;ROW(E15),"",VLOOKUP(ROW(E15),'入力シート'!$J:$U,10,FALSE))</f>
      </c>
      <c r="F20" s="89">
        <f>IF(MAX('入力シート'!$J:$J)&lt;ROW(F15),"",VLOOKUP(ROW(F15),'入力シート'!$J:$U,11,FALSE))</f>
      </c>
      <c r="G20" s="93">
        <f t="shared" si="0"/>
      </c>
      <c r="H20" s="65"/>
    </row>
    <row r="21" spans="1:8" ht="20.25" customHeight="1">
      <c r="A21" s="20">
        <f>IF(MAX('入力シート'!$J:$J)&lt;ROW(A16),"",VLOOKUP(ROW(A16),'入力シート'!$J:$U,8,FALSE))</f>
      </c>
      <c r="B21" s="18">
        <f>IF(MAX('入力シート'!$J:$J)&lt;ROW(B16),"",VLOOKUP(ROW(B16),'入力シート'!$J:$U,4,FALSE))</f>
      </c>
      <c r="C21" s="24">
        <f>IF(MAX('入力シート'!$J:$J)&lt;ROW(C16),"",VLOOKUP(ROW(C16),'入力シート'!$J:$U,5,FALSE))</f>
      </c>
      <c r="D21" s="76">
        <f>IF(MAX('入力シート'!$J:$J)&lt;ROW(D16),"",VLOOKUP(ROW(D16),'入力シート'!$J:$U,9,FALSE))</f>
      </c>
      <c r="E21" s="94">
        <f>IF(MAX('入力シート'!$J:$J)&lt;ROW(E16),"",VLOOKUP(ROW(E16),'入力シート'!$J:$U,10,FALSE))</f>
      </c>
      <c r="F21" s="89">
        <f>IF(MAX('入力シート'!$J:$J)&lt;ROW(F16),"",VLOOKUP(ROW(F16),'入力シート'!$J:$U,11,FALSE))</f>
      </c>
      <c r="G21" s="93">
        <f t="shared" si="0"/>
      </c>
      <c r="H21" s="65"/>
    </row>
    <row r="22" spans="1:8" ht="20.25" customHeight="1">
      <c r="A22" s="20">
        <f>IF(MAX('入力シート'!$J:$J)&lt;ROW(A17),"",VLOOKUP(ROW(A17),'入力シート'!$J:$U,8,FALSE))</f>
      </c>
      <c r="B22" s="18">
        <f>IF(MAX('入力シート'!$J:$J)&lt;ROW(B17),"",VLOOKUP(ROW(B17),'入力シート'!$J:$U,4,FALSE))</f>
      </c>
      <c r="C22" s="24">
        <f>IF(MAX('入力シート'!$J:$J)&lt;ROW(C17),"",VLOOKUP(ROW(C17),'入力シート'!$J:$U,5,FALSE))</f>
      </c>
      <c r="D22" s="76">
        <f>IF(MAX('入力シート'!$J:$J)&lt;ROW(D17),"",VLOOKUP(ROW(D17),'入力シート'!$J:$U,9,FALSE))</f>
      </c>
      <c r="E22" s="94">
        <f>IF(MAX('入力シート'!$J:$J)&lt;ROW(E17),"",VLOOKUP(ROW(E17),'入力シート'!$J:$U,10,FALSE))</f>
      </c>
      <c r="F22" s="89">
        <f>IF(MAX('入力シート'!$J:$J)&lt;ROW(F17),"",VLOOKUP(ROW(F17),'入力シート'!$J:$U,11,FALSE))</f>
      </c>
      <c r="G22" s="93">
        <f t="shared" si="0"/>
      </c>
      <c r="H22" s="65"/>
    </row>
    <row r="23" spans="1:8" ht="20.25" customHeight="1">
      <c r="A23" s="20">
        <f>IF(MAX('入力シート'!$J:$J)&lt;ROW(A18),"",VLOOKUP(ROW(A18),'入力シート'!$J:$U,8,FALSE))</f>
      </c>
      <c r="B23" s="18">
        <f>IF(MAX('入力シート'!$J:$J)&lt;ROW(B18),"",VLOOKUP(ROW(B18),'入力シート'!$J:$U,4,FALSE))</f>
      </c>
      <c r="C23" s="24">
        <f>IF(MAX('入力シート'!$J:$J)&lt;ROW(C18),"",VLOOKUP(ROW(C18),'入力シート'!$J:$U,5,FALSE))</f>
      </c>
      <c r="D23" s="76">
        <f>IF(MAX('入力シート'!$J:$J)&lt;ROW(D18),"",VLOOKUP(ROW(D18),'入力シート'!$J:$U,9,FALSE))</f>
      </c>
      <c r="E23" s="94">
        <f>IF(MAX('入力シート'!$J:$J)&lt;ROW(E18),"",VLOOKUP(ROW(E18),'入力シート'!$J:$U,10,FALSE))</f>
      </c>
      <c r="F23" s="89">
        <f>IF(MAX('入力シート'!$J:$J)&lt;ROW(F18),"",VLOOKUP(ROW(F18),'入力シート'!$J:$U,11,FALSE))</f>
      </c>
      <c r="G23" s="93">
        <f t="shared" si="0"/>
      </c>
      <c r="H23" s="65"/>
    </row>
    <row r="24" spans="1:8" ht="20.25" customHeight="1">
      <c r="A24" s="20">
        <f>IF(MAX('入力シート'!$J:$J)&lt;ROW(A19),"",VLOOKUP(ROW(A19),'入力シート'!$J:$U,8,FALSE))</f>
      </c>
      <c r="B24" s="18">
        <f>IF(MAX('入力シート'!$J:$J)&lt;ROW(B19),"",VLOOKUP(ROW(B19),'入力シート'!$J:$U,4,FALSE))</f>
      </c>
      <c r="C24" s="24">
        <f>IF(MAX('入力シート'!$J:$J)&lt;ROW(C19),"",VLOOKUP(ROW(C19),'入力シート'!$J:$U,5,FALSE))</f>
      </c>
      <c r="D24" s="76">
        <f>IF(MAX('入力シート'!$J:$J)&lt;ROW(D19),"",VLOOKUP(ROW(D19),'入力シート'!$J:$U,9,FALSE))</f>
      </c>
      <c r="E24" s="94">
        <f>IF(MAX('入力シート'!$J:$J)&lt;ROW(E19),"",VLOOKUP(ROW(E19),'入力シート'!$J:$U,10,FALSE))</f>
      </c>
      <c r="F24" s="89">
        <f>IF(MAX('入力シート'!$J:$J)&lt;ROW(F19),"",VLOOKUP(ROW(F19),'入力シート'!$J:$U,11,FALSE))</f>
      </c>
      <c r="G24" s="93">
        <f t="shared" si="0"/>
      </c>
      <c r="H24" s="65"/>
    </row>
    <row r="25" spans="1:8" ht="20.25" customHeight="1">
      <c r="A25" s="20">
        <f>IF(MAX('入力シート'!$J:$J)&lt;ROW(A20),"",VLOOKUP(ROW(A20),'入力シート'!$J:$U,8,FALSE))</f>
      </c>
      <c r="B25" s="18">
        <f>IF(MAX('入力シート'!$J:$J)&lt;ROW(B20),"",VLOOKUP(ROW(B20),'入力シート'!$J:$U,4,FALSE))</f>
      </c>
      <c r="C25" s="24">
        <f>IF(MAX('入力シート'!$J:$J)&lt;ROW(C20),"",VLOOKUP(ROW(C20),'入力シート'!$J:$U,5,FALSE))</f>
      </c>
      <c r="D25" s="76">
        <f>IF(MAX('入力シート'!$J:$J)&lt;ROW(D20),"",VLOOKUP(ROW(D20),'入力シート'!$J:$U,9,FALSE))</f>
      </c>
      <c r="E25" s="94">
        <f>IF(MAX('入力シート'!$J:$J)&lt;ROW(E20),"",VLOOKUP(ROW(E20),'入力シート'!$J:$U,10,FALSE))</f>
      </c>
      <c r="F25" s="89">
        <f>IF(MAX('入力シート'!$J:$J)&lt;ROW(F20),"",VLOOKUP(ROW(F20),'入力シート'!$J:$U,11,FALSE))</f>
      </c>
      <c r="G25" s="93">
        <f t="shared" si="0"/>
      </c>
      <c r="H25" s="65"/>
    </row>
    <row r="26" spans="1:8" ht="20.25" customHeight="1">
      <c r="A26" s="20">
        <f>IF(MAX('入力シート'!$J:$J)&lt;ROW(A21),"",VLOOKUP(ROW(A21),'入力シート'!$J:$U,8,FALSE))</f>
      </c>
      <c r="B26" s="18">
        <f>IF(MAX('入力シート'!$J:$J)&lt;ROW(B21),"",VLOOKUP(ROW(B21),'入力シート'!$J:$U,4,FALSE))</f>
      </c>
      <c r="C26" s="24">
        <f>IF(MAX('入力シート'!$J:$J)&lt;ROW(C21),"",VLOOKUP(ROW(C21),'入力シート'!$J:$U,5,FALSE))</f>
      </c>
      <c r="D26" s="76">
        <f>IF(MAX('入力シート'!$J:$J)&lt;ROW(D21),"",VLOOKUP(ROW(D21),'入力シート'!$J:$U,9,FALSE))</f>
      </c>
      <c r="E26" s="94">
        <f>IF(MAX('入力シート'!$J:$J)&lt;ROW(E21),"",VLOOKUP(ROW(E21),'入力シート'!$J:$U,10,FALSE))</f>
      </c>
      <c r="F26" s="89">
        <f>IF(MAX('入力シート'!$J:$J)&lt;ROW(F21),"",VLOOKUP(ROW(F21),'入力シート'!$J:$U,11,FALSE))</f>
      </c>
      <c r="G26" s="93">
        <f t="shared" si="0"/>
      </c>
      <c r="H26" s="65"/>
    </row>
    <row r="27" spans="1:8" ht="20.25" customHeight="1">
      <c r="A27" s="20">
        <f>IF(MAX('入力シート'!$J:$J)&lt;ROW(A22),"",VLOOKUP(ROW(A22),'入力シート'!$J:$U,8,FALSE))</f>
      </c>
      <c r="B27" s="18">
        <f>IF(MAX('入力シート'!$J:$J)&lt;ROW(B22),"",VLOOKUP(ROW(B22),'入力シート'!$J:$U,4,FALSE))</f>
      </c>
      <c r="C27" s="24">
        <f>IF(MAX('入力シート'!$J:$J)&lt;ROW(C22),"",VLOOKUP(ROW(C22),'入力シート'!$J:$U,5,FALSE))</f>
      </c>
      <c r="D27" s="76">
        <f>IF(MAX('入力シート'!$J:$J)&lt;ROW(D22),"",VLOOKUP(ROW(D22),'入力シート'!$J:$U,9,FALSE))</f>
      </c>
      <c r="E27" s="94">
        <f>IF(MAX('入力シート'!$J:$J)&lt;ROW(E22),"",VLOOKUP(ROW(E22),'入力シート'!$J:$U,10,FALSE))</f>
      </c>
      <c r="F27" s="89">
        <f>IF(MAX('入力シート'!$J:$J)&lt;ROW(F22),"",VLOOKUP(ROW(F22),'入力シート'!$J:$U,11,FALSE))</f>
      </c>
      <c r="G27" s="93">
        <f t="shared" si="0"/>
      </c>
      <c r="H27" s="65"/>
    </row>
    <row r="28" spans="1:8" ht="20.25" customHeight="1">
      <c r="A28" s="20">
        <f>IF(MAX('入力シート'!$J:$J)&lt;ROW(A23),"",VLOOKUP(ROW(A23),'入力シート'!$J:$U,8,FALSE))</f>
      </c>
      <c r="B28" s="18">
        <f>IF(MAX('入力シート'!$J:$J)&lt;ROW(B23),"",VLOOKUP(ROW(B23),'入力シート'!$J:$U,4,FALSE))</f>
      </c>
      <c r="C28" s="24">
        <f>IF(MAX('入力シート'!$J:$J)&lt;ROW(C23),"",VLOOKUP(ROW(C23),'入力シート'!$J:$U,5,FALSE))</f>
      </c>
      <c r="D28" s="76">
        <f>IF(MAX('入力シート'!$J:$J)&lt;ROW(D23),"",VLOOKUP(ROW(D23),'入力シート'!$J:$U,9,FALSE))</f>
      </c>
      <c r="E28" s="94">
        <f>IF(MAX('入力シート'!$J:$J)&lt;ROW(E23),"",VLOOKUP(ROW(E23),'入力シート'!$J:$U,10,FALSE))</f>
      </c>
      <c r="F28" s="89">
        <f>IF(MAX('入力シート'!$J:$J)&lt;ROW(F23),"",VLOOKUP(ROW(F23),'入力シート'!$J:$U,11,FALSE))</f>
      </c>
      <c r="G28" s="93">
        <f t="shared" si="0"/>
      </c>
      <c r="H28" s="65"/>
    </row>
    <row r="29" spans="1:8" ht="20.25" customHeight="1">
      <c r="A29" s="20">
        <f>IF(MAX('入力シート'!$J:$J)&lt;ROW(A24),"",VLOOKUP(ROW(A24),'入力シート'!$J:$U,8,FALSE))</f>
      </c>
      <c r="B29" s="18">
        <f>IF(MAX('入力シート'!$J:$J)&lt;ROW(B24),"",VLOOKUP(ROW(B24),'入力シート'!$J:$U,4,FALSE))</f>
      </c>
      <c r="C29" s="24">
        <f>IF(MAX('入力シート'!$J:$J)&lt;ROW(C24),"",VLOOKUP(ROW(C24),'入力シート'!$J:$U,5,FALSE))</f>
      </c>
      <c r="D29" s="76">
        <f>IF(MAX('入力シート'!$J:$J)&lt;ROW(D24),"",VLOOKUP(ROW(D24),'入力シート'!$J:$U,9,FALSE))</f>
      </c>
      <c r="E29" s="94">
        <f>IF(MAX('入力シート'!$J:$J)&lt;ROW(E24),"",VLOOKUP(ROW(E24),'入力シート'!$J:$U,10,FALSE))</f>
      </c>
      <c r="F29" s="89">
        <f>IF(MAX('入力シート'!$J:$J)&lt;ROW(F24),"",VLOOKUP(ROW(F24),'入力シート'!$J:$U,11,FALSE))</f>
      </c>
      <c r="G29" s="93">
        <f t="shared" si="0"/>
      </c>
      <c r="H29" s="65"/>
    </row>
    <row r="30" spans="1:8" ht="20.25" customHeight="1">
      <c r="A30" s="20">
        <f>IF(MAX('入力シート'!$J:$J)&lt;ROW(A25),"",VLOOKUP(ROW(A25),'入力シート'!$J:$U,8,FALSE))</f>
      </c>
      <c r="B30" s="18">
        <f>IF(MAX('入力シート'!$J:$J)&lt;ROW(B25),"",VLOOKUP(ROW(B25),'入力シート'!$J:$U,4,FALSE))</f>
      </c>
      <c r="C30" s="24">
        <f>IF(MAX('入力シート'!$J:$J)&lt;ROW(C25),"",VLOOKUP(ROW(C25),'入力シート'!$J:$U,5,FALSE))</f>
      </c>
      <c r="D30" s="76">
        <f>IF(MAX('入力シート'!$J:$J)&lt;ROW(D25),"",VLOOKUP(ROW(D25),'入力シート'!$J:$U,9,FALSE))</f>
      </c>
      <c r="E30" s="94">
        <f>IF(MAX('入力シート'!$J:$J)&lt;ROW(E25),"",VLOOKUP(ROW(E25),'入力シート'!$J:$U,10,FALSE))</f>
      </c>
      <c r="F30" s="89">
        <f>IF(MAX('入力シート'!$J:$J)&lt;ROW(F25),"",VLOOKUP(ROW(F25),'入力シート'!$J:$U,11,FALSE))</f>
      </c>
      <c r="G30" s="93">
        <f t="shared" si="0"/>
      </c>
      <c r="H30" s="65"/>
    </row>
    <row r="31" spans="1:8" ht="20.25" customHeight="1">
      <c r="A31" s="20">
        <f>IF(MAX('入力シート'!$J:$J)&lt;ROW(A26),"",VLOOKUP(ROW(A26),'入力シート'!$J:$U,8,FALSE))</f>
      </c>
      <c r="B31" s="18">
        <f>IF(MAX('入力シート'!$J:$J)&lt;ROW(B26),"",VLOOKUP(ROW(B26),'入力シート'!$J:$U,4,FALSE))</f>
      </c>
      <c r="C31" s="24">
        <f>IF(MAX('入力シート'!$J:$J)&lt;ROW(C26),"",VLOOKUP(ROW(C26),'入力シート'!$J:$U,5,FALSE))</f>
      </c>
      <c r="D31" s="76">
        <f>IF(MAX('入力シート'!$J:$J)&lt;ROW(D26),"",VLOOKUP(ROW(D26),'入力シート'!$J:$U,9,FALSE))</f>
      </c>
      <c r="E31" s="94">
        <f>IF(MAX('入力シート'!$J:$J)&lt;ROW(E26),"",VLOOKUP(ROW(E26),'入力シート'!$J:$U,10,FALSE))</f>
      </c>
      <c r="F31" s="89">
        <f>IF(MAX('入力シート'!$J:$J)&lt;ROW(F26),"",VLOOKUP(ROW(F26),'入力シート'!$J:$U,11,FALSE))</f>
      </c>
      <c r="G31" s="93">
        <f t="shared" si="0"/>
      </c>
      <c r="H31" s="65"/>
    </row>
    <row r="32" spans="1:8" ht="20.25" customHeight="1">
      <c r="A32" s="20">
        <f>IF(MAX('入力シート'!$J:$J)&lt;ROW(A27),"",VLOOKUP(ROW(A27),'入力シート'!$J:$U,8,FALSE))</f>
      </c>
      <c r="B32" s="18">
        <f>IF(MAX('入力シート'!$J:$J)&lt;ROW(B27),"",VLOOKUP(ROW(B27),'入力シート'!$J:$U,4,FALSE))</f>
      </c>
      <c r="C32" s="24">
        <f>IF(MAX('入力シート'!$J:$J)&lt;ROW(C27),"",VLOOKUP(ROW(C27),'入力シート'!$J:$U,5,FALSE))</f>
      </c>
      <c r="D32" s="76">
        <f>IF(MAX('入力シート'!$J:$J)&lt;ROW(D27),"",VLOOKUP(ROW(D27),'入力シート'!$J:$U,9,FALSE))</f>
      </c>
      <c r="E32" s="94">
        <f>IF(MAX('入力シート'!$J:$J)&lt;ROW(E27),"",VLOOKUP(ROW(E27),'入力シート'!$J:$U,10,FALSE))</f>
      </c>
      <c r="F32" s="89">
        <f>IF(MAX('入力シート'!$J:$J)&lt;ROW(F27),"",VLOOKUP(ROW(F27),'入力シート'!$J:$U,11,FALSE))</f>
      </c>
      <c r="G32" s="93">
        <f t="shared" si="0"/>
      </c>
      <c r="H32" s="65"/>
    </row>
    <row r="33" spans="1:8" ht="20.25" customHeight="1">
      <c r="A33" s="20">
        <f>IF(MAX('入力シート'!$J:$J)&lt;ROW(A28),"",VLOOKUP(ROW(A28),'入力シート'!$J:$U,8,FALSE))</f>
      </c>
      <c r="B33" s="18">
        <f>IF(MAX('入力シート'!$J:$J)&lt;ROW(B28),"",VLOOKUP(ROW(B28),'入力シート'!$J:$U,4,FALSE))</f>
      </c>
      <c r="C33" s="24">
        <f>IF(MAX('入力シート'!$J:$J)&lt;ROW(C28),"",VLOOKUP(ROW(C28),'入力シート'!$J:$U,5,FALSE))</f>
      </c>
      <c r="D33" s="76">
        <f>IF(MAX('入力シート'!$J:$J)&lt;ROW(D28),"",VLOOKUP(ROW(D28),'入力シート'!$J:$U,9,FALSE))</f>
      </c>
      <c r="E33" s="94">
        <f>IF(MAX('入力シート'!$J:$J)&lt;ROW(E28),"",VLOOKUP(ROW(E28),'入力シート'!$J:$U,10,FALSE))</f>
      </c>
      <c r="F33" s="89">
        <f>IF(MAX('入力シート'!$J:$J)&lt;ROW(F28),"",VLOOKUP(ROW(F28),'入力シート'!$J:$U,11,FALSE))</f>
      </c>
      <c r="G33" s="93">
        <f t="shared" si="0"/>
      </c>
      <c r="H33" s="65"/>
    </row>
    <row r="34" spans="1:8" ht="20.25" customHeight="1">
      <c r="A34" s="25">
        <f>IF(MAX('入力シート'!$J:$J)&lt;ROW(A29),"",VLOOKUP(ROW(A29),'入力シート'!$J:$U,8,FALSE))</f>
      </c>
      <c r="B34" s="26">
        <f>IF(MAX('入力シート'!$J:$J)&lt;ROW(B29),"",VLOOKUP(ROW(B29),'入力シート'!$J:$U,4,FALSE))</f>
      </c>
      <c r="C34" s="27">
        <f>IF(MAX('入力シート'!$J:$J)&lt;ROW(C29),"",VLOOKUP(ROW(C29),'入力シート'!$J:$U,5,FALSE))</f>
      </c>
      <c r="D34" s="77">
        <f>IF(MAX('入力シート'!$J:$J)&lt;ROW(D29),"",VLOOKUP(ROW(D29),'入力シート'!$J:$U,9,FALSE))</f>
      </c>
      <c r="E34" s="95">
        <f>IF(MAX('入力シート'!$J:$J)&lt;ROW(E29),"",VLOOKUP(ROW(E29),'入力シート'!$J:$U,10,FALSE))</f>
      </c>
      <c r="F34" s="96">
        <f>IF(MAX('入力シート'!$J:$J)&lt;ROW(F29),"",VLOOKUP(ROW(F29),'入力シート'!$J:$U,11,FALSE))</f>
      </c>
      <c r="G34" s="97">
        <f t="shared" si="0"/>
      </c>
      <c r="H34" s="66"/>
    </row>
    <row r="35" spans="1:8" ht="20.25" customHeight="1">
      <c r="A35" s="197" t="s">
        <v>5</v>
      </c>
      <c r="B35" s="198"/>
      <c r="C35" s="198"/>
      <c r="D35" s="199"/>
      <c r="E35" s="98">
        <f>SUM(E5:E34)</f>
        <v>0</v>
      </c>
      <c r="F35" s="99">
        <f>SUM(F5:F34)</f>
        <v>0</v>
      </c>
      <c r="G35" s="100">
        <f>E35-F35</f>
        <v>0</v>
      </c>
      <c r="H35" s="67"/>
    </row>
    <row r="36" ht="22.5" customHeight="1">
      <c r="H36" s="2" t="s">
        <v>6</v>
      </c>
    </row>
    <row r="37" spans="1:8" ht="22.5" customHeight="1">
      <c r="A37" s="43"/>
      <c r="B37" s="43"/>
      <c r="C37" s="43"/>
      <c r="D37" s="48" t="str">
        <f>"令和"&amp;'入力シート'!$R$1&amp;"年度大分県高文連"</f>
        <v>令和6年度大分県高文連</v>
      </c>
      <c r="E37" s="3">
        <f>IF('入力シート'!$R$2="","",'入力シート'!$R$2)</f>
      </c>
      <c r="F37" s="196" t="s">
        <v>61</v>
      </c>
      <c r="G37" s="196"/>
      <c r="H37" s="3" t="s">
        <v>96</v>
      </c>
    </row>
    <row r="38" spans="1:8" ht="22.5" customHeight="1">
      <c r="A38" s="49" t="s">
        <v>86</v>
      </c>
      <c r="B38" s="49"/>
      <c r="C38" s="49"/>
      <c r="D38" s="4"/>
      <c r="F38" s="36"/>
      <c r="G38" s="112"/>
      <c r="H38" s="113"/>
    </row>
    <row r="39" spans="1:4" ht="4.5" customHeight="1">
      <c r="A39" s="5"/>
      <c r="B39" s="5"/>
      <c r="C39" s="5"/>
      <c r="D39" s="4"/>
    </row>
    <row r="40" spans="1:8" ht="20.25" customHeight="1">
      <c r="A40" s="47" t="s">
        <v>75</v>
      </c>
      <c r="B40" s="11" t="s">
        <v>7</v>
      </c>
      <c r="C40" s="12" t="s">
        <v>8</v>
      </c>
      <c r="D40" s="13" t="s">
        <v>10</v>
      </c>
      <c r="E40" s="34" t="s">
        <v>2</v>
      </c>
      <c r="F40" s="35" t="s">
        <v>3</v>
      </c>
      <c r="G40" s="41" t="s">
        <v>4</v>
      </c>
      <c r="H40" s="33" t="s">
        <v>47</v>
      </c>
    </row>
    <row r="41" spans="1:8" ht="20.25" customHeight="1">
      <c r="A41" s="19"/>
      <c r="B41" s="21"/>
      <c r="C41" s="22"/>
      <c r="D41" s="23" t="s">
        <v>97</v>
      </c>
      <c r="E41" s="88">
        <f>E35</f>
        <v>0</v>
      </c>
      <c r="F41" s="89">
        <f>F35</f>
        <v>0</v>
      </c>
      <c r="G41" s="90">
        <f>G35</f>
        <v>0</v>
      </c>
      <c r="H41" s="64"/>
    </row>
    <row r="42" spans="1:8" ht="20.25" customHeight="1">
      <c r="A42" s="20">
        <f>IF(MAX('入力シート'!$J:$J)&lt;ROW(A30),"",VLOOKUP(ROW(A30),'入力シート'!$J:$U,8,FALSE))</f>
      </c>
      <c r="B42" s="18">
        <f>IF(MAX('入力シート'!$J:$J)&lt;ROW(B30),"",VLOOKUP(ROW(B30),'入力シート'!$J:$U,4,FALSE))</f>
      </c>
      <c r="C42" s="50">
        <f>IF(MAX('入力シート'!$J:$J)&lt;ROW(C30),"",VLOOKUP(ROW(C30),'入力シート'!$J:$U,5,FALSE))</f>
      </c>
      <c r="D42" s="74">
        <f>IF(MAX('入力シート'!$J:$J)&lt;ROW(D30),"",VLOOKUP(ROW(D30),'入力シート'!$J:$U,9,FALSE))</f>
      </c>
      <c r="E42" s="91">
        <f>IF(MAX('入力シート'!$J:$J)&lt;ROW(E30),"",VLOOKUP(ROW(E30),'入力シート'!$J:$U,10,FALSE))</f>
      </c>
      <c r="F42" s="92">
        <f>IF(MAX('入力シート'!$J:$J)&lt;ROW(F30),"",VLOOKUP(ROW(F30),'入力シート'!$J:$U,11,FALSE))</f>
      </c>
      <c r="G42" s="93">
        <f>IF(AND(E42="",F42=""),"",G41+E42-F42)</f>
      </c>
      <c r="H42" s="65"/>
    </row>
    <row r="43" spans="1:8" ht="20.25" customHeight="1">
      <c r="A43" s="20">
        <f>IF(MAX('入力シート'!$J:$J)&lt;ROW(A31),"",VLOOKUP(ROW(A31),'入力シート'!$J:$U,8,FALSE))</f>
      </c>
      <c r="B43" s="18">
        <f>IF(MAX('入力シート'!$J:$J)&lt;ROW(B31),"",VLOOKUP(ROW(B31),'入力シート'!$J:$U,4,FALSE))</f>
      </c>
      <c r="C43" s="50">
        <f>IF(MAX('入力シート'!$J:$J)&lt;ROW(C31),"",VLOOKUP(ROW(C31),'入力シート'!$J:$U,5,FALSE))</f>
      </c>
      <c r="D43" s="74">
        <f>IF(MAX('入力シート'!$J:$J)&lt;ROW(D31),"",VLOOKUP(ROW(D31),'入力シート'!$J:$U,9,FALSE))</f>
      </c>
      <c r="E43" s="91">
        <f>IF(MAX('入力シート'!$J:$J)&lt;ROW(E31),"",VLOOKUP(ROW(E31),'入力シート'!$J:$U,10,FALSE))</f>
      </c>
      <c r="F43" s="89">
        <f>IF(MAX('入力シート'!$J:$J)&lt;ROW(F31),"",VLOOKUP(ROW(F31),'入力シート'!$J:$U,11,FALSE))</f>
      </c>
      <c r="G43" s="93">
        <f aca="true" t="shared" si="1" ref="G43:G70">IF(AND(E43="",F43=""),"",G42+E43-F43)</f>
      </c>
      <c r="H43" s="65"/>
    </row>
    <row r="44" spans="1:8" ht="20.25" customHeight="1">
      <c r="A44" s="20">
        <f>IF(MAX('入力シート'!$J:$J)&lt;ROW(A32),"",VLOOKUP(ROW(A32),'入力シート'!$J:$U,8,FALSE))</f>
      </c>
      <c r="B44" s="18">
        <f>IF(MAX('入力シート'!$J:$J)&lt;ROW(B32),"",VLOOKUP(ROW(B32),'入力シート'!$J:$U,4,FALSE))</f>
      </c>
      <c r="C44" s="50">
        <f>IF(MAX('入力シート'!$J:$J)&lt;ROW(C32),"",VLOOKUP(ROW(C32),'入力シート'!$J:$U,5,FALSE))</f>
      </c>
      <c r="D44" s="74">
        <f>IF(MAX('入力シート'!$J:$J)&lt;ROW(D32),"",VLOOKUP(ROW(D32),'入力シート'!$J:$U,9,FALSE))</f>
      </c>
      <c r="E44" s="91">
        <f>IF(MAX('入力シート'!$J:$J)&lt;ROW(E32),"",VLOOKUP(ROW(E32),'入力シート'!$J:$U,10,FALSE))</f>
      </c>
      <c r="F44" s="89">
        <f>IF(MAX('入力シート'!$J:$J)&lt;ROW(F32),"",VLOOKUP(ROW(F32),'入力シート'!$J:$U,11,FALSE))</f>
      </c>
      <c r="G44" s="93">
        <f t="shared" si="1"/>
      </c>
      <c r="H44" s="65"/>
    </row>
    <row r="45" spans="1:8" ht="20.25" customHeight="1">
      <c r="A45" s="20">
        <f>IF(MAX('入力シート'!$J:$J)&lt;ROW(A33),"",VLOOKUP(ROW(A33),'入力シート'!$J:$U,8,FALSE))</f>
      </c>
      <c r="B45" s="18">
        <f>IF(MAX('入力シート'!$J:$J)&lt;ROW(B33),"",VLOOKUP(ROW(B33),'入力シート'!$J:$U,4,FALSE))</f>
      </c>
      <c r="C45" s="50">
        <f>IF(MAX('入力シート'!$J:$J)&lt;ROW(C33),"",VLOOKUP(ROW(C33),'入力シート'!$J:$U,5,FALSE))</f>
      </c>
      <c r="D45" s="74">
        <f>IF(MAX('入力シート'!$J:$J)&lt;ROW(D33),"",VLOOKUP(ROW(D33),'入力シート'!$J:$U,9,FALSE))</f>
      </c>
      <c r="E45" s="91">
        <f>IF(MAX('入力シート'!$J:$J)&lt;ROW(E33),"",VLOOKUP(ROW(E33),'入力シート'!$J:$U,10,FALSE))</f>
      </c>
      <c r="F45" s="89">
        <f>IF(MAX('入力シート'!$J:$J)&lt;ROW(F33),"",VLOOKUP(ROW(F33),'入力シート'!$J:$U,11,FALSE))</f>
      </c>
      <c r="G45" s="93">
        <f t="shared" si="1"/>
      </c>
      <c r="H45" s="65"/>
    </row>
    <row r="46" spans="1:8" ht="20.25" customHeight="1">
      <c r="A46" s="20">
        <f>IF(MAX('入力シート'!$J:$J)&lt;ROW(A34),"",VLOOKUP(ROW(A34),'入力シート'!$J:$U,8,FALSE))</f>
      </c>
      <c r="B46" s="18">
        <f>IF(MAX('入力シート'!$J:$J)&lt;ROW(B34),"",VLOOKUP(ROW(B34),'入力シート'!$J:$U,4,FALSE))</f>
      </c>
      <c r="C46" s="50">
        <f>IF(MAX('入力シート'!$J:$J)&lt;ROW(C34),"",VLOOKUP(ROW(C34),'入力シート'!$J:$U,5,FALSE))</f>
      </c>
      <c r="D46" s="74">
        <f>IF(MAX('入力シート'!$J:$J)&lt;ROW(D34),"",VLOOKUP(ROW(D34),'入力シート'!$J:$U,9,FALSE))</f>
      </c>
      <c r="E46" s="91">
        <f>IF(MAX('入力シート'!$J:$J)&lt;ROW(E34),"",VLOOKUP(ROW(E34),'入力シート'!$J:$U,10,FALSE))</f>
      </c>
      <c r="F46" s="89">
        <f>IF(MAX('入力シート'!$J:$J)&lt;ROW(F34),"",VLOOKUP(ROW(F34),'入力シート'!$J:$U,11,FALSE))</f>
      </c>
      <c r="G46" s="93">
        <f t="shared" si="1"/>
      </c>
      <c r="H46" s="65"/>
    </row>
    <row r="47" spans="1:8" ht="20.25" customHeight="1">
      <c r="A47" s="20">
        <f>IF(MAX('入力シート'!$J:$J)&lt;ROW(A35),"",VLOOKUP(ROW(A35),'入力シート'!$J:$U,8,FALSE))</f>
      </c>
      <c r="B47" s="18">
        <f>IF(MAX('入力シート'!$J:$J)&lt;ROW(B35),"",VLOOKUP(ROW(B35),'入力シート'!$J:$U,4,FALSE))</f>
      </c>
      <c r="C47" s="24">
        <f>IF(MAX('入力シート'!$J:$J)&lt;ROW(C35),"",VLOOKUP(ROW(C35),'入力シート'!$J:$U,5,FALSE))</f>
      </c>
      <c r="D47" s="75">
        <f>IF(MAX('入力シート'!$J:$J)&lt;ROW(D35),"",VLOOKUP(ROW(D35),'入力シート'!$J:$U,9,FALSE))</f>
      </c>
      <c r="E47" s="91">
        <f>IF(MAX('入力シート'!$J:$J)&lt;ROW(E35),"",VLOOKUP(ROW(E35),'入力シート'!$J:$U,10,FALSE))</f>
      </c>
      <c r="F47" s="89">
        <f>IF(MAX('入力シート'!$J:$J)&lt;ROW(F35),"",VLOOKUP(ROW(F35),'入力シート'!$J:$U,11,FALSE))</f>
      </c>
      <c r="G47" s="93">
        <f t="shared" si="1"/>
      </c>
      <c r="H47" s="65"/>
    </row>
    <row r="48" spans="1:8" ht="20.25" customHeight="1">
      <c r="A48" s="20">
        <f>IF(MAX('入力シート'!$J:$J)&lt;ROW(A36),"",VLOOKUP(ROW(A36),'入力シート'!$J:$U,8,FALSE))</f>
      </c>
      <c r="B48" s="18">
        <f>IF(MAX('入力シート'!$J:$J)&lt;ROW(B36),"",VLOOKUP(ROW(B36),'入力シート'!$J:$U,4,FALSE))</f>
      </c>
      <c r="C48" s="24">
        <f>IF(MAX('入力シート'!$J:$J)&lt;ROW(C36),"",VLOOKUP(ROW(C36),'入力シート'!$J:$U,5,FALSE))</f>
      </c>
      <c r="D48" s="75">
        <f>IF(MAX('入力シート'!$J:$J)&lt;ROW(D36),"",VLOOKUP(ROW(D36),'入力シート'!$J:$U,9,FALSE))</f>
      </c>
      <c r="E48" s="91">
        <f>IF(MAX('入力シート'!$J:$J)&lt;ROW(E36),"",VLOOKUP(ROW(E36),'入力シート'!$J:$U,10,FALSE))</f>
      </c>
      <c r="F48" s="89">
        <f>IF(MAX('入力シート'!$J:$J)&lt;ROW(F36),"",VLOOKUP(ROW(F36),'入力シート'!$J:$U,11,FALSE))</f>
      </c>
      <c r="G48" s="93">
        <f t="shared" si="1"/>
      </c>
      <c r="H48" s="65"/>
    </row>
    <row r="49" spans="1:8" ht="20.25" customHeight="1">
      <c r="A49" s="20">
        <f>IF(MAX('入力シート'!$J:$J)&lt;ROW(A37),"",VLOOKUP(ROW(A37),'入力シート'!$J:$U,8,FALSE))</f>
      </c>
      <c r="B49" s="18">
        <f>IF(MAX('入力シート'!$J:$J)&lt;ROW(B37),"",VLOOKUP(ROW(B37),'入力シート'!$J:$U,4,FALSE))</f>
      </c>
      <c r="C49" s="24">
        <f>IF(MAX('入力シート'!$J:$J)&lt;ROW(C37),"",VLOOKUP(ROW(C37),'入力シート'!$J:$U,5,FALSE))</f>
      </c>
      <c r="D49" s="76">
        <f>IF(MAX('入力シート'!$J:$J)&lt;ROW(D37),"",VLOOKUP(ROW(D37),'入力シート'!$J:$U,9,FALSE))</f>
      </c>
      <c r="E49" s="94">
        <f>IF(MAX('入力シート'!$J:$J)&lt;ROW(E37),"",VLOOKUP(ROW(E37),'入力シート'!$J:$U,10,FALSE))</f>
      </c>
      <c r="F49" s="89">
        <f>IF(MAX('入力シート'!$J:$J)&lt;ROW(F37),"",VLOOKUP(ROW(F37),'入力シート'!$J:$U,11,FALSE))</f>
      </c>
      <c r="G49" s="93">
        <f t="shared" si="1"/>
      </c>
      <c r="H49" s="65"/>
    </row>
    <row r="50" spans="1:8" ht="20.25" customHeight="1">
      <c r="A50" s="20">
        <f>IF(MAX('入力シート'!$J:$J)&lt;ROW(A38),"",VLOOKUP(ROW(A38),'入力シート'!$J:$U,8,FALSE))</f>
      </c>
      <c r="B50" s="18">
        <f>IF(MAX('入力シート'!$J:$J)&lt;ROW(B38),"",VLOOKUP(ROW(B38),'入力シート'!$J:$U,4,FALSE))</f>
      </c>
      <c r="C50" s="24">
        <f>IF(MAX('入力シート'!$J:$J)&lt;ROW(C38),"",VLOOKUP(ROW(C38),'入力シート'!$J:$U,5,FALSE))</f>
      </c>
      <c r="D50" s="76">
        <f>IF(MAX('入力シート'!$J:$J)&lt;ROW(D38),"",VLOOKUP(ROW(D38),'入力シート'!$J:$U,9,FALSE))</f>
      </c>
      <c r="E50" s="94">
        <f>IF(MAX('入力シート'!$J:$J)&lt;ROW(E38),"",VLOOKUP(ROW(E38),'入力シート'!$J:$U,10,FALSE))</f>
      </c>
      <c r="F50" s="89">
        <f>IF(MAX('入力シート'!$J:$J)&lt;ROW(F38),"",VLOOKUP(ROW(F38),'入力シート'!$J:$U,11,FALSE))</f>
      </c>
      <c r="G50" s="93">
        <f t="shared" si="1"/>
      </c>
      <c r="H50" s="65"/>
    </row>
    <row r="51" spans="1:8" ht="20.25" customHeight="1">
      <c r="A51" s="20">
        <f>IF(MAX('入力シート'!$J:$J)&lt;ROW(A39),"",VLOOKUP(ROW(A39),'入力シート'!$J:$U,8,FALSE))</f>
      </c>
      <c r="B51" s="18">
        <f>IF(MAX('入力シート'!$J:$J)&lt;ROW(B39),"",VLOOKUP(ROW(B39),'入力シート'!$J:$U,4,FALSE))</f>
      </c>
      <c r="C51" s="24">
        <f>IF(MAX('入力シート'!$J:$J)&lt;ROW(C39),"",VLOOKUP(ROW(C39),'入力シート'!$J:$U,5,FALSE))</f>
      </c>
      <c r="D51" s="76">
        <f>IF(MAX('入力シート'!$J:$J)&lt;ROW(D39),"",VLOOKUP(ROW(D39),'入力シート'!$J:$U,9,FALSE))</f>
      </c>
      <c r="E51" s="94">
        <f>IF(MAX('入力シート'!$J:$J)&lt;ROW(E39),"",VLOOKUP(ROW(E39),'入力シート'!$J:$U,10,FALSE))</f>
      </c>
      <c r="F51" s="89">
        <f>IF(MAX('入力シート'!$J:$J)&lt;ROW(F39),"",VLOOKUP(ROW(F39),'入力シート'!$J:$U,11,FALSE))</f>
      </c>
      <c r="G51" s="93">
        <f t="shared" si="1"/>
      </c>
      <c r="H51" s="65"/>
    </row>
    <row r="52" spans="1:8" ht="20.25" customHeight="1">
      <c r="A52" s="20">
        <f>IF(MAX('入力シート'!$J:$J)&lt;ROW(A40),"",VLOOKUP(ROW(A40),'入力シート'!$J:$U,8,FALSE))</f>
      </c>
      <c r="B52" s="18">
        <f>IF(MAX('入力シート'!$J:$J)&lt;ROW(B40),"",VLOOKUP(ROW(B40),'入力シート'!$J:$U,4,FALSE))</f>
      </c>
      <c r="C52" s="24">
        <f>IF(MAX('入力シート'!$J:$J)&lt;ROW(C40),"",VLOOKUP(ROW(C40),'入力シート'!$J:$U,5,FALSE))</f>
      </c>
      <c r="D52" s="76">
        <f>IF(MAX('入力シート'!$J:$J)&lt;ROW(D40),"",VLOOKUP(ROW(D40),'入力シート'!$J:$U,9,FALSE))</f>
      </c>
      <c r="E52" s="94">
        <f>IF(MAX('入力シート'!$J:$J)&lt;ROW(E40),"",VLOOKUP(ROW(E40),'入力シート'!$J:$U,10,FALSE))</f>
      </c>
      <c r="F52" s="89">
        <f>IF(MAX('入力シート'!$J:$J)&lt;ROW(F40),"",VLOOKUP(ROW(F40),'入力シート'!$J:$U,11,FALSE))</f>
      </c>
      <c r="G52" s="93">
        <f t="shared" si="1"/>
      </c>
      <c r="H52" s="65"/>
    </row>
    <row r="53" spans="1:8" ht="20.25" customHeight="1">
      <c r="A53" s="20">
        <f>IF(MAX('入力シート'!$J:$J)&lt;ROW(A41),"",VLOOKUP(ROW(A41),'入力シート'!$J:$U,8,FALSE))</f>
      </c>
      <c r="B53" s="18">
        <f>IF(MAX('入力シート'!$J:$J)&lt;ROW(B41),"",VLOOKUP(ROW(B41),'入力シート'!$J:$U,4,FALSE))</f>
      </c>
      <c r="C53" s="24">
        <f>IF(MAX('入力シート'!$J:$J)&lt;ROW(C41),"",VLOOKUP(ROW(C41),'入力シート'!$J:$U,5,FALSE))</f>
      </c>
      <c r="D53" s="76">
        <f>IF(MAX('入力シート'!$J:$J)&lt;ROW(D41),"",VLOOKUP(ROW(D41),'入力シート'!$J:$U,9,FALSE))</f>
      </c>
      <c r="E53" s="94">
        <f>IF(MAX('入力シート'!$J:$J)&lt;ROW(E41),"",VLOOKUP(ROW(E41),'入力シート'!$J:$U,10,FALSE))</f>
      </c>
      <c r="F53" s="89">
        <f>IF(MAX('入力シート'!$J:$J)&lt;ROW(F41),"",VLOOKUP(ROW(F41),'入力シート'!$J:$U,11,FALSE))</f>
      </c>
      <c r="G53" s="93">
        <f t="shared" si="1"/>
      </c>
      <c r="H53" s="65"/>
    </row>
    <row r="54" spans="1:8" ht="20.25" customHeight="1">
      <c r="A54" s="20">
        <f>IF(MAX('入力シート'!$J:$J)&lt;ROW(A42),"",VLOOKUP(ROW(A42),'入力シート'!$J:$U,8,FALSE))</f>
      </c>
      <c r="B54" s="18">
        <f>IF(MAX('入力シート'!$J:$J)&lt;ROW(B42),"",VLOOKUP(ROW(B42),'入力シート'!$J:$U,4,FALSE))</f>
      </c>
      <c r="C54" s="24">
        <f>IF(MAX('入力シート'!$J:$J)&lt;ROW(C42),"",VLOOKUP(ROW(C42),'入力シート'!$J:$U,5,FALSE))</f>
      </c>
      <c r="D54" s="76">
        <f>IF(MAX('入力シート'!$J:$J)&lt;ROW(D42),"",VLOOKUP(ROW(D42),'入力シート'!$J:$U,9,FALSE))</f>
      </c>
      <c r="E54" s="94">
        <f>IF(MAX('入力シート'!$J:$J)&lt;ROW(E42),"",VLOOKUP(ROW(E42),'入力シート'!$J:$U,10,FALSE))</f>
      </c>
      <c r="F54" s="89">
        <f>IF(MAX('入力シート'!$J:$J)&lt;ROW(F42),"",VLOOKUP(ROW(F42),'入力シート'!$J:$U,11,FALSE))</f>
      </c>
      <c r="G54" s="93">
        <f t="shared" si="1"/>
      </c>
      <c r="H54" s="65"/>
    </row>
    <row r="55" spans="1:8" ht="20.25" customHeight="1">
      <c r="A55" s="20">
        <f>IF(MAX('入力シート'!$J:$J)&lt;ROW(A43),"",VLOOKUP(ROW(A43),'入力シート'!$J:$U,8,FALSE))</f>
      </c>
      <c r="B55" s="18">
        <f>IF(MAX('入力シート'!$J:$J)&lt;ROW(B43),"",VLOOKUP(ROW(B43),'入力シート'!$J:$U,4,FALSE))</f>
      </c>
      <c r="C55" s="24">
        <f>IF(MAX('入力シート'!$J:$J)&lt;ROW(C43),"",VLOOKUP(ROW(C43),'入力シート'!$J:$U,5,FALSE))</f>
      </c>
      <c r="D55" s="76">
        <f>IF(MAX('入力シート'!$J:$J)&lt;ROW(D43),"",VLOOKUP(ROW(D43),'入力シート'!$J:$U,9,FALSE))</f>
      </c>
      <c r="E55" s="94">
        <f>IF(MAX('入力シート'!$J:$J)&lt;ROW(E43),"",VLOOKUP(ROW(E43),'入力シート'!$J:$U,10,FALSE))</f>
      </c>
      <c r="F55" s="89">
        <f>IF(MAX('入力シート'!$J:$J)&lt;ROW(F43),"",VLOOKUP(ROW(F43),'入力シート'!$J:$U,11,FALSE))</f>
      </c>
      <c r="G55" s="93">
        <f t="shared" si="1"/>
      </c>
      <c r="H55" s="65"/>
    </row>
    <row r="56" spans="1:8" ht="20.25" customHeight="1">
      <c r="A56" s="20">
        <f>IF(MAX('入力シート'!$J:$J)&lt;ROW(A44),"",VLOOKUP(ROW(A44),'入力シート'!$J:$U,8,FALSE))</f>
      </c>
      <c r="B56" s="18">
        <f>IF(MAX('入力シート'!$J:$J)&lt;ROW(B44),"",VLOOKUP(ROW(B44),'入力シート'!$J:$U,4,FALSE))</f>
      </c>
      <c r="C56" s="24">
        <f>IF(MAX('入力シート'!$J:$J)&lt;ROW(C44),"",VLOOKUP(ROW(C44),'入力シート'!$J:$U,5,FALSE))</f>
      </c>
      <c r="D56" s="76">
        <f>IF(MAX('入力シート'!$J:$J)&lt;ROW(D44),"",VLOOKUP(ROW(D44),'入力シート'!$J:$U,9,FALSE))</f>
      </c>
      <c r="E56" s="94">
        <f>IF(MAX('入力シート'!$J:$J)&lt;ROW(E44),"",VLOOKUP(ROW(E44),'入力シート'!$J:$U,10,FALSE))</f>
      </c>
      <c r="F56" s="89">
        <f>IF(MAX('入力シート'!$J:$J)&lt;ROW(F44),"",VLOOKUP(ROW(F44),'入力シート'!$J:$U,11,FALSE))</f>
      </c>
      <c r="G56" s="93">
        <f t="shared" si="1"/>
      </c>
      <c r="H56" s="65"/>
    </row>
    <row r="57" spans="1:8" ht="20.25" customHeight="1">
      <c r="A57" s="20">
        <f>IF(MAX('入力シート'!$J:$J)&lt;ROW(A45),"",VLOOKUP(ROW(A45),'入力シート'!$J:$U,8,FALSE))</f>
      </c>
      <c r="B57" s="18">
        <f>IF(MAX('入力シート'!$J:$J)&lt;ROW(B45),"",VLOOKUP(ROW(B45),'入力シート'!$J:$U,4,FALSE))</f>
      </c>
      <c r="C57" s="24">
        <f>IF(MAX('入力シート'!$J:$J)&lt;ROW(C45),"",VLOOKUP(ROW(C45),'入力シート'!$J:$U,5,FALSE))</f>
      </c>
      <c r="D57" s="76">
        <f>IF(MAX('入力シート'!$J:$J)&lt;ROW(D45),"",VLOOKUP(ROW(D45),'入力シート'!$J:$U,9,FALSE))</f>
      </c>
      <c r="E57" s="94">
        <f>IF(MAX('入力シート'!$J:$J)&lt;ROW(E45),"",VLOOKUP(ROW(E45),'入力シート'!$J:$U,10,FALSE))</f>
      </c>
      <c r="F57" s="89">
        <f>IF(MAX('入力シート'!$J:$J)&lt;ROW(F45),"",VLOOKUP(ROW(F45),'入力シート'!$J:$U,11,FALSE))</f>
      </c>
      <c r="G57" s="93">
        <f t="shared" si="1"/>
      </c>
      <c r="H57" s="65"/>
    </row>
    <row r="58" spans="1:8" ht="20.25" customHeight="1">
      <c r="A58" s="20">
        <f>IF(MAX('入力シート'!$J:$J)&lt;ROW(A46),"",VLOOKUP(ROW(A46),'入力シート'!$J:$U,8,FALSE))</f>
      </c>
      <c r="B58" s="18">
        <f>IF(MAX('入力シート'!$J:$J)&lt;ROW(B46),"",VLOOKUP(ROW(B46),'入力シート'!$J:$U,4,FALSE))</f>
      </c>
      <c r="C58" s="24">
        <f>IF(MAX('入力シート'!$J:$J)&lt;ROW(C46),"",VLOOKUP(ROW(C46),'入力シート'!$J:$U,5,FALSE))</f>
      </c>
      <c r="D58" s="76">
        <f>IF(MAX('入力シート'!$J:$J)&lt;ROW(D46),"",VLOOKUP(ROW(D46),'入力シート'!$J:$U,9,FALSE))</f>
      </c>
      <c r="E58" s="94">
        <f>IF(MAX('入力シート'!$J:$J)&lt;ROW(E46),"",VLOOKUP(ROW(E46),'入力シート'!$J:$U,10,FALSE))</f>
      </c>
      <c r="F58" s="89">
        <f>IF(MAX('入力シート'!$J:$J)&lt;ROW(F46),"",VLOOKUP(ROW(F46),'入力シート'!$J:$U,11,FALSE))</f>
      </c>
      <c r="G58" s="93">
        <f t="shared" si="1"/>
      </c>
      <c r="H58" s="65"/>
    </row>
    <row r="59" spans="1:8" ht="20.25" customHeight="1">
      <c r="A59" s="20">
        <f>IF(MAX('入力シート'!$J:$J)&lt;ROW(A47),"",VLOOKUP(ROW(A47),'入力シート'!$J:$U,8,FALSE))</f>
      </c>
      <c r="B59" s="18">
        <f>IF(MAX('入力シート'!$J:$J)&lt;ROW(B47),"",VLOOKUP(ROW(B47),'入力シート'!$J:$U,4,FALSE))</f>
      </c>
      <c r="C59" s="24">
        <f>IF(MAX('入力シート'!$J:$J)&lt;ROW(C47),"",VLOOKUP(ROW(C47),'入力シート'!$J:$U,5,FALSE))</f>
      </c>
      <c r="D59" s="76">
        <f>IF(MAX('入力シート'!$J:$J)&lt;ROW(D47),"",VLOOKUP(ROW(D47),'入力シート'!$J:$U,9,FALSE))</f>
      </c>
      <c r="E59" s="94">
        <f>IF(MAX('入力シート'!$J:$J)&lt;ROW(E47),"",VLOOKUP(ROW(E47),'入力シート'!$J:$U,10,FALSE))</f>
      </c>
      <c r="F59" s="89">
        <f>IF(MAX('入力シート'!$J:$J)&lt;ROW(F47),"",VLOOKUP(ROW(F47),'入力シート'!$J:$U,11,FALSE))</f>
      </c>
      <c r="G59" s="93">
        <f t="shared" si="1"/>
      </c>
      <c r="H59" s="65"/>
    </row>
    <row r="60" spans="1:8" ht="20.25" customHeight="1">
      <c r="A60" s="20">
        <f>IF(MAX('入力シート'!$J:$J)&lt;ROW(A48),"",VLOOKUP(ROW(A48),'入力シート'!$J:$U,8,FALSE))</f>
      </c>
      <c r="B60" s="18">
        <f>IF(MAX('入力シート'!$J:$J)&lt;ROW(B48),"",VLOOKUP(ROW(B48),'入力シート'!$J:$U,4,FALSE))</f>
      </c>
      <c r="C60" s="24">
        <f>IF(MAX('入力シート'!$J:$J)&lt;ROW(C48),"",VLOOKUP(ROW(C48),'入力シート'!$J:$U,5,FALSE))</f>
      </c>
      <c r="D60" s="76">
        <f>IF(MAX('入力シート'!$J:$J)&lt;ROW(D48),"",VLOOKUP(ROW(D48),'入力シート'!$J:$U,9,FALSE))</f>
      </c>
      <c r="E60" s="94">
        <f>IF(MAX('入力シート'!$J:$J)&lt;ROW(E48),"",VLOOKUP(ROW(E48),'入力シート'!$J:$U,10,FALSE))</f>
      </c>
      <c r="F60" s="89">
        <f>IF(MAX('入力シート'!$J:$J)&lt;ROW(F48),"",VLOOKUP(ROW(F48),'入力シート'!$J:$U,11,FALSE))</f>
      </c>
      <c r="G60" s="93">
        <f t="shared" si="1"/>
      </c>
      <c r="H60" s="65"/>
    </row>
    <row r="61" spans="1:8" ht="20.25" customHeight="1">
      <c r="A61" s="20">
        <f>IF(MAX('入力シート'!$J:$J)&lt;ROW(A49),"",VLOOKUP(ROW(A49),'入力シート'!$J:$U,8,FALSE))</f>
      </c>
      <c r="B61" s="18">
        <f>IF(MAX('入力シート'!$J:$J)&lt;ROW(B49),"",VLOOKUP(ROW(B49),'入力シート'!$J:$U,4,FALSE))</f>
      </c>
      <c r="C61" s="24">
        <f>IF(MAX('入力シート'!$J:$J)&lt;ROW(C49),"",VLOOKUP(ROW(C49),'入力シート'!$J:$U,5,FALSE))</f>
      </c>
      <c r="D61" s="76">
        <f>IF(MAX('入力シート'!$J:$J)&lt;ROW(D49),"",VLOOKUP(ROW(D49),'入力シート'!$J:$U,9,FALSE))</f>
      </c>
      <c r="E61" s="94">
        <f>IF(MAX('入力シート'!$J:$J)&lt;ROW(E49),"",VLOOKUP(ROW(E49),'入力シート'!$J:$U,10,FALSE))</f>
      </c>
      <c r="F61" s="89">
        <f>IF(MAX('入力シート'!$J:$J)&lt;ROW(F49),"",VLOOKUP(ROW(F49),'入力シート'!$J:$U,11,FALSE))</f>
      </c>
      <c r="G61" s="93">
        <f t="shared" si="1"/>
      </c>
      <c r="H61" s="65"/>
    </row>
    <row r="62" spans="1:8" ht="20.25" customHeight="1">
      <c r="A62" s="20">
        <f>IF(MAX('入力シート'!$J:$J)&lt;ROW(A50),"",VLOOKUP(ROW(A50),'入力シート'!$J:$U,8,FALSE))</f>
      </c>
      <c r="B62" s="18">
        <f>IF(MAX('入力シート'!$J:$J)&lt;ROW(B50),"",VLOOKUP(ROW(B50),'入力シート'!$J:$U,4,FALSE))</f>
      </c>
      <c r="C62" s="24">
        <f>IF(MAX('入力シート'!$J:$J)&lt;ROW(C50),"",VLOOKUP(ROW(C50),'入力シート'!$J:$U,5,FALSE))</f>
      </c>
      <c r="D62" s="76">
        <f>IF(MAX('入力シート'!$J:$J)&lt;ROW(D50),"",VLOOKUP(ROW(D50),'入力シート'!$J:$U,9,FALSE))</f>
      </c>
      <c r="E62" s="94">
        <f>IF(MAX('入力シート'!$J:$J)&lt;ROW(E50),"",VLOOKUP(ROW(E50),'入力シート'!$J:$U,10,FALSE))</f>
      </c>
      <c r="F62" s="89">
        <f>IF(MAX('入力シート'!$J:$J)&lt;ROW(F50),"",VLOOKUP(ROW(F50),'入力シート'!$J:$U,11,FALSE))</f>
      </c>
      <c r="G62" s="93">
        <f t="shared" si="1"/>
      </c>
      <c r="H62" s="65"/>
    </row>
    <row r="63" spans="1:8" ht="20.25" customHeight="1">
      <c r="A63" s="20">
        <f>IF(MAX('入力シート'!$J:$J)&lt;ROW(A51),"",VLOOKUP(ROW(A51),'入力シート'!$J:$U,8,FALSE))</f>
      </c>
      <c r="B63" s="18">
        <f>IF(MAX('入力シート'!$J:$J)&lt;ROW(B51),"",VLOOKUP(ROW(B51),'入力シート'!$J:$U,4,FALSE))</f>
      </c>
      <c r="C63" s="24">
        <f>IF(MAX('入力シート'!$J:$J)&lt;ROW(C51),"",VLOOKUP(ROW(C51),'入力シート'!$J:$U,5,FALSE))</f>
      </c>
      <c r="D63" s="76">
        <f>IF(MAX('入力シート'!$J:$J)&lt;ROW(D51),"",VLOOKUP(ROW(D51),'入力シート'!$J:$U,9,FALSE))</f>
      </c>
      <c r="E63" s="94">
        <f>IF(MAX('入力シート'!$J:$J)&lt;ROW(E51),"",VLOOKUP(ROW(E51),'入力シート'!$J:$U,10,FALSE))</f>
      </c>
      <c r="F63" s="89">
        <f>IF(MAX('入力シート'!$J:$J)&lt;ROW(F51),"",VLOOKUP(ROW(F51),'入力シート'!$J:$U,11,FALSE))</f>
      </c>
      <c r="G63" s="93">
        <f t="shared" si="1"/>
      </c>
      <c r="H63" s="65"/>
    </row>
    <row r="64" spans="1:8" ht="20.25" customHeight="1">
      <c r="A64" s="20">
        <f>IF(MAX('入力シート'!$J:$J)&lt;ROW(A52),"",VLOOKUP(ROW(A52),'入力シート'!$J:$U,8,FALSE))</f>
      </c>
      <c r="B64" s="18">
        <f>IF(MAX('入力シート'!$J:$J)&lt;ROW(B52),"",VLOOKUP(ROW(B52),'入力シート'!$J:$U,4,FALSE))</f>
      </c>
      <c r="C64" s="24">
        <f>IF(MAX('入力シート'!$J:$J)&lt;ROW(C52),"",VLOOKUP(ROW(C52),'入力シート'!$J:$U,5,FALSE))</f>
      </c>
      <c r="D64" s="76">
        <f>IF(MAX('入力シート'!$J:$J)&lt;ROW(D52),"",VLOOKUP(ROW(D52),'入力シート'!$J:$U,9,FALSE))</f>
      </c>
      <c r="E64" s="94">
        <f>IF(MAX('入力シート'!$J:$J)&lt;ROW(E52),"",VLOOKUP(ROW(E52),'入力シート'!$J:$U,10,FALSE))</f>
      </c>
      <c r="F64" s="89">
        <f>IF(MAX('入力シート'!$J:$J)&lt;ROW(F52),"",VLOOKUP(ROW(F52),'入力シート'!$J:$U,11,FALSE))</f>
      </c>
      <c r="G64" s="93">
        <f t="shared" si="1"/>
      </c>
      <c r="H64" s="65"/>
    </row>
    <row r="65" spans="1:8" ht="20.25" customHeight="1">
      <c r="A65" s="20">
        <f>IF(MAX('入力シート'!$J:$J)&lt;ROW(A53),"",VLOOKUP(ROW(A53),'入力シート'!$J:$U,8,FALSE))</f>
      </c>
      <c r="B65" s="18">
        <f>IF(MAX('入力シート'!$J:$J)&lt;ROW(B53),"",VLOOKUP(ROW(B53),'入力シート'!$J:$U,4,FALSE))</f>
      </c>
      <c r="C65" s="24">
        <f>IF(MAX('入力シート'!$J:$J)&lt;ROW(C53),"",VLOOKUP(ROW(C53),'入力シート'!$J:$U,5,FALSE))</f>
      </c>
      <c r="D65" s="76">
        <f>IF(MAX('入力シート'!$J:$J)&lt;ROW(D53),"",VLOOKUP(ROW(D53),'入力シート'!$J:$U,9,FALSE))</f>
      </c>
      <c r="E65" s="94">
        <f>IF(MAX('入力シート'!$J:$J)&lt;ROW(E53),"",VLOOKUP(ROW(E53),'入力シート'!$J:$U,10,FALSE))</f>
      </c>
      <c r="F65" s="89">
        <f>IF(MAX('入力シート'!$J:$J)&lt;ROW(F53),"",VLOOKUP(ROW(F53),'入力シート'!$J:$U,11,FALSE))</f>
      </c>
      <c r="G65" s="93">
        <f t="shared" si="1"/>
      </c>
      <c r="H65" s="65"/>
    </row>
    <row r="66" spans="1:8" ht="20.25" customHeight="1">
      <c r="A66" s="20">
        <f>IF(MAX('入力シート'!$J:$J)&lt;ROW(A54),"",VLOOKUP(ROW(A54),'入力シート'!$J:$U,8,FALSE))</f>
      </c>
      <c r="B66" s="18">
        <f>IF(MAX('入力シート'!$J:$J)&lt;ROW(B54),"",VLOOKUP(ROW(B54),'入力シート'!$J:$U,4,FALSE))</f>
      </c>
      <c r="C66" s="24">
        <f>IF(MAX('入力シート'!$J:$J)&lt;ROW(C54),"",VLOOKUP(ROW(C54),'入力シート'!$J:$U,5,FALSE))</f>
      </c>
      <c r="D66" s="76">
        <f>IF(MAX('入力シート'!$J:$J)&lt;ROW(D54),"",VLOOKUP(ROW(D54),'入力シート'!$J:$U,9,FALSE))</f>
      </c>
      <c r="E66" s="94">
        <f>IF(MAX('入力シート'!$J:$J)&lt;ROW(E54),"",VLOOKUP(ROW(E54),'入力シート'!$J:$U,10,FALSE))</f>
      </c>
      <c r="F66" s="89">
        <f>IF(MAX('入力シート'!$J:$J)&lt;ROW(F54),"",VLOOKUP(ROW(F54),'入力シート'!$J:$U,11,FALSE))</f>
      </c>
      <c r="G66" s="93">
        <f t="shared" si="1"/>
      </c>
      <c r="H66" s="65"/>
    </row>
    <row r="67" spans="1:8" ht="20.25" customHeight="1">
      <c r="A67" s="20">
        <f>IF(MAX('入力シート'!$J:$J)&lt;ROW(A55),"",VLOOKUP(ROW(A55),'入力シート'!$J:$U,8,FALSE))</f>
      </c>
      <c r="B67" s="18">
        <f>IF(MAX('入力シート'!$J:$J)&lt;ROW(B55),"",VLOOKUP(ROW(B55),'入力シート'!$J:$U,4,FALSE))</f>
      </c>
      <c r="C67" s="24">
        <f>IF(MAX('入力シート'!$J:$J)&lt;ROW(C55),"",VLOOKUP(ROW(C55),'入力シート'!$J:$U,5,FALSE))</f>
      </c>
      <c r="D67" s="76">
        <f>IF(MAX('入力シート'!$J:$J)&lt;ROW(D55),"",VLOOKUP(ROW(D55),'入力シート'!$J:$U,9,FALSE))</f>
      </c>
      <c r="E67" s="94">
        <f>IF(MAX('入力シート'!$J:$J)&lt;ROW(E55),"",VLOOKUP(ROW(E55),'入力シート'!$J:$U,10,FALSE))</f>
      </c>
      <c r="F67" s="89">
        <f>IF(MAX('入力シート'!$J:$J)&lt;ROW(F55),"",VLOOKUP(ROW(F55),'入力シート'!$J:$U,11,FALSE))</f>
      </c>
      <c r="G67" s="93">
        <f t="shared" si="1"/>
      </c>
      <c r="H67" s="65"/>
    </row>
    <row r="68" spans="1:8" ht="20.25" customHeight="1">
      <c r="A68" s="20">
        <f>IF(MAX('入力シート'!$J:$J)&lt;ROW(A56),"",VLOOKUP(ROW(A56),'入力シート'!$J:$U,8,FALSE))</f>
      </c>
      <c r="B68" s="18">
        <f>IF(MAX('入力シート'!$J:$J)&lt;ROW(B56),"",VLOOKUP(ROW(B56),'入力シート'!$J:$U,4,FALSE))</f>
      </c>
      <c r="C68" s="24">
        <f>IF(MAX('入力シート'!$J:$J)&lt;ROW(C56),"",VLOOKUP(ROW(C56),'入力シート'!$J:$U,5,FALSE))</f>
      </c>
      <c r="D68" s="76">
        <f>IF(MAX('入力シート'!$J:$J)&lt;ROW(D56),"",VLOOKUP(ROW(D56),'入力シート'!$J:$U,9,FALSE))</f>
      </c>
      <c r="E68" s="94">
        <f>IF(MAX('入力シート'!$J:$J)&lt;ROW(E56),"",VLOOKUP(ROW(E56),'入力シート'!$J:$U,10,FALSE))</f>
      </c>
      <c r="F68" s="89">
        <f>IF(MAX('入力シート'!$J:$J)&lt;ROW(F56),"",VLOOKUP(ROW(F56),'入力シート'!$J:$U,11,FALSE))</f>
      </c>
      <c r="G68" s="93">
        <f t="shared" si="1"/>
      </c>
      <c r="H68" s="65"/>
    </row>
    <row r="69" spans="1:8" ht="20.25" customHeight="1">
      <c r="A69" s="20">
        <f>IF(MAX('入力シート'!$J:$J)&lt;ROW(A57),"",VLOOKUP(ROW(A57),'入力シート'!$J:$U,8,FALSE))</f>
      </c>
      <c r="B69" s="18">
        <f>IF(MAX('入力シート'!$J:$J)&lt;ROW(B57),"",VLOOKUP(ROW(B57),'入力シート'!$J:$U,4,FALSE))</f>
      </c>
      <c r="C69" s="24">
        <f>IF(MAX('入力シート'!$J:$J)&lt;ROW(C57),"",VLOOKUP(ROW(C57),'入力シート'!$J:$U,5,FALSE))</f>
      </c>
      <c r="D69" s="76">
        <f>IF(MAX('入力シート'!$J:$J)&lt;ROW(D57),"",VLOOKUP(ROW(D57),'入力シート'!$J:$U,9,FALSE))</f>
      </c>
      <c r="E69" s="94">
        <f>IF(MAX('入力シート'!$J:$J)&lt;ROW(E57),"",VLOOKUP(ROW(E57),'入力シート'!$J:$U,10,FALSE))</f>
      </c>
      <c r="F69" s="89">
        <f>IF(MAX('入力シート'!$J:$J)&lt;ROW(F57),"",VLOOKUP(ROW(F57),'入力シート'!$J:$U,11,FALSE))</f>
      </c>
      <c r="G69" s="93">
        <f t="shared" si="1"/>
      </c>
      <c r="H69" s="65"/>
    </row>
    <row r="70" spans="1:8" ht="20.25" customHeight="1">
      <c r="A70" s="25">
        <f>IF(MAX('入力シート'!$J:$J)&lt;ROW(A58),"",VLOOKUP(ROW(A58),'入力シート'!$J:$U,8,FALSE))</f>
      </c>
      <c r="B70" s="26">
        <f>IF(MAX('入力シート'!$J:$J)&lt;ROW(B58),"",VLOOKUP(ROW(B58),'入力シート'!$J:$U,4,FALSE))</f>
      </c>
      <c r="C70" s="27">
        <f>IF(MAX('入力シート'!$J:$J)&lt;ROW(C58),"",VLOOKUP(ROW(C58),'入力シート'!$J:$U,5,FALSE))</f>
      </c>
      <c r="D70" s="77">
        <f>IF(MAX('入力シート'!$J:$J)&lt;ROW(D58),"",VLOOKUP(ROW(D58),'入力シート'!$J:$U,9,FALSE))</f>
      </c>
      <c r="E70" s="95">
        <f>IF(MAX('入力シート'!$J:$J)&lt;ROW(E58),"",VLOOKUP(ROW(E58),'入力シート'!$J:$U,10,FALSE))</f>
      </c>
      <c r="F70" s="96">
        <f>IF(MAX('入力シート'!$J:$J)&lt;ROW(F58),"",VLOOKUP(ROW(F58),'入力シート'!$J:$U,11,FALSE))</f>
      </c>
      <c r="G70" s="97">
        <f t="shared" si="1"/>
      </c>
      <c r="H70" s="66"/>
    </row>
    <row r="71" spans="1:8" ht="20.25" customHeight="1">
      <c r="A71" s="197" t="s">
        <v>5</v>
      </c>
      <c r="B71" s="198"/>
      <c r="C71" s="198"/>
      <c r="D71" s="199"/>
      <c r="E71" s="98">
        <f>SUM(E41:E70)</f>
        <v>0</v>
      </c>
      <c r="F71" s="99">
        <f>SUM(F41:F70)</f>
        <v>0</v>
      </c>
      <c r="G71" s="100">
        <f>E71-F71</f>
        <v>0</v>
      </c>
      <c r="H71" s="67"/>
    </row>
    <row r="72" ht="22.5" customHeight="1">
      <c r="H72" s="2" t="s">
        <v>6</v>
      </c>
    </row>
  </sheetData>
  <sheetProtection/>
  <mergeCells count="4">
    <mergeCell ref="F1:G1"/>
    <mergeCell ref="A35:D35"/>
    <mergeCell ref="F37:G37"/>
    <mergeCell ref="A71:D71"/>
  </mergeCells>
  <printOptions horizontalCentered="1"/>
  <pageMargins left="0.6692913385826772" right="0.3937007874015748" top="0.5905511811023623" bottom="0.1968503937007874" header="0.5118110236220472" footer="0.2362204724409449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　雅明</dc:creator>
  <cp:keywords/>
  <dc:description/>
  <cp:lastModifiedBy>正和 佐藤</cp:lastModifiedBy>
  <cp:lastPrinted>2017-05-16T03:14:09Z</cp:lastPrinted>
  <dcterms:created xsi:type="dcterms:W3CDTF">2004-03-17T05:41:59Z</dcterms:created>
  <dcterms:modified xsi:type="dcterms:W3CDTF">2024-05-15T08:27:24Z</dcterms:modified>
  <cp:category/>
  <cp:version/>
  <cp:contentType/>
  <cp:contentStatus/>
</cp:coreProperties>
</file>